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PUPURUSS\QTE 2023\"/>
    </mc:Choice>
  </mc:AlternateContent>
  <xr:revisionPtr revIDLastSave="0" documentId="13_ncr:1_{5C3C4782-A1B5-4752-8056-6875AF9AD37F}" xr6:coauthVersionLast="47" xr6:coauthVersionMax="47" xr10:uidLastSave="{00000000-0000-0000-0000-000000000000}"/>
  <bookViews>
    <workbookView xWindow="-108" yWindow="-108" windowWidth="23256" windowHeight="12456" tabRatio="601" activeTab="11" xr2:uid="{C5693E7A-892E-4135-B0C7-2D51EA646BDA}"/>
  </bookViews>
  <sheets>
    <sheet name="ARI 1-2" sheetId="4" r:id="rId1"/>
    <sheet name="ARI 3" sheetId="14" r:id="rId2"/>
    <sheet name="ARI 4" sheetId="22" r:id="rId3"/>
    <sheet name="ARI 5" sheetId="26" r:id="rId4"/>
    <sheet name="ARI 6" sheetId="11" r:id="rId5"/>
    <sheet name="ARV 4 " sheetId="45" r:id="rId6"/>
    <sheet name="ARV 5" sheetId="32" r:id="rId7"/>
    <sheet name="ARV 6" sheetId="16" r:id="rId8"/>
    <sheet name="ARF 4" sheetId="48" r:id="rId9"/>
    <sheet name="ARF 5" sheetId="38" r:id="rId10"/>
    <sheet name="ARF 6-7" sheetId="1" r:id="rId11"/>
    <sheet name="ARF 8" sheetId="19" r:id="rId12"/>
    <sheet name="Foglio1" sheetId="51" state="hidden" r:id="rId13"/>
  </sheets>
  <definedNames>
    <definedName name="acquisto">Foglio1!$B$14:$B$15</definedName>
    <definedName name="APE">Foglio1!$B$2:$B$5</definedName>
    <definedName name="_xlnm.Print_Area" localSheetId="8">'ARF 4'!$A$1:$N$43</definedName>
    <definedName name="_xlnm.Print_Area" localSheetId="9">'ARF 5'!$C$1:$R$47</definedName>
    <definedName name="_xlnm.Print_Area" localSheetId="10">'ARF 6-7'!$A$1:$BH$35</definedName>
    <definedName name="_xlnm.Print_Area" localSheetId="11">'ARF 8'!$A$1:$K$49</definedName>
    <definedName name="_xlnm.Print_Area" localSheetId="0">'ARI 1-2'!$A$1:$U$62</definedName>
    <definedName name="_xlnm.Print_Area" localSheetId="1">'ARI 3'!$A$1:$V$17</definedName>
    <definedName name="_xlnm.Print_Area" localSheetId="2">'ARI 4'!$A$1:$N$44</definedName>
    <definedName name="_xlnm.Print_Area" localSheetId="3">'ARI 5'!$C$1:$R$46</definedName>
    <definedName name="_xlnm.Print_Area" localSheetId="4">'ARI 6'!$A$1:$K$36</definedName>
    <definedName name="_xlnm.Print_Area" localSheetId="5">'ARV 4 '!$A$1:$N$43</definedName>
    <definedName name="_xlnm.Print_Area" localSheetId="6">'ARV 5'!$C$1:$R$47</definedName>
    <definedName name="_xlnm.Print_Area" localSheetId="7">'ARV 6'!$A$1:$K$36</definedName>
    <definedName name="sismica">Foglio1!$B$7:$B$9</definedName>
    <definedName name="SOGLIA">Foglio1!$B$11:$B$12</definedName>
  </definedNames>
  <calcPr calcId="191029"/>
</workbook>
</file>

<file path=xl/calcChain.xml><?xml version="1.0" encoding="utf-8"?>
<calcChain xmlns="http://schemas.openxmlformats.org/spreadsheetml/2006/main">
  <c r="N13" i="32" l="1"/>
  <c r="J38" i="48"/>
  <c r="H8" i="48"/>
  <c r="J6" i="48"/>
  <c r="J24" i="48"/>
  <c r="J38" i="45"/>
  <c r="M40" i="45" s="1"/>
  <c r="H8" i="45"/>
  <c r="J8" i="45"/>
  <c r="J25" i="45" s="1"/>
  <c r="J34" i="45" s="1"/>
  <c r="J6" i="45"/>
  <c r="J24" i="45"/>
  <c r="J38" i="22"/>
  <c r="H8" i="22"/>
  <c r="J8" i="22" s="1"/>
  <c r="J6" i="22"/>
  <c r="J17" i="22" s="1"/>
  <c r="K13" i="26"/>
  <c r="M13" i="26" s="1"/>
  <c r="Q44" i="38"/>
  <c r="Q44" i="32"/>
  <c r="Q44" i="26"/>
  <c r="K43" i="38"/>
  <c r="M43" i="38"/>
  <c r="K43" i="26"/>
  <c r="M43" i="26"/>
  <c r="K43" i="32"/>
  <c r="M43" i="32" s="1"/>
  <c r="I44" i="38"/>
  <c r="J44" i="38"/>
  <c r="L44" i="38"/>
  <c r="H44" i="38"/>
  <c r="I44" i="32"/>
  <c r="J44" i="32"/>
  <c r="L44" i="32"/>
  <c r="H44" i="32"/>
  <c r="I44" i="26"/>
  <c r="J44" i="26"/>
  <c r="L44" i="26"/>
  <c r="H44" i="26"/>
  <c r="K14" i="38"/>
  <c r="M14" i="38"/>
  <c r="K15" i="38"/>
  <c r="M15" i="38"/>
  <c r="K16" i="38"/>
  <c r="M16" i="38"/>
  <c r="K17" i="38"/>
  <c r="M17" i="38" s="1"/>
  <c r="K18" i="38"/>
  <c r="M18" i="38"/>
  <c r="K19" i="38"/>
  <c r="M19" i="38" s="1"/>
  <c r="K20" i="38"/>
  <c r="M20" i="38" s="1"/>
  <c r="K21" i="38"/>
  <c r="K22" i="38"/>
  <c r="M22" i="38"/>
  <c r="K23" i="38"/>
  <c r="M23" i="38" s="1"/>
  <c r="K24" i="38"/>
  <c r="M24" i="38" s="1"/>
  <c r="K25" i="38"/>
  <c r="M25" i="38" s="1"/>
  <c r="K26" i="38"/>
  <c r="M26" i="38"/>
  <c r="K27" i="38"/>
  <c r="M27" i="38" s="1"/>
  <c r="K28" i="38"/>
  <c r="M28" i="38" s="1"/>
  <c r="K29" i="38"/>
  <c r="M29" i="38" s="1"/>
  <c r="K30" i="38"/>
  <c r="M30" i="38"/>
  <c r="K31" i="38"/>
  <c r="M31" i="38" s="1"/>
  <c r="K32" i="38"/>
  <c r="M32" i="38" s="1"/>
  <c r="K33" i="38"/>
  <c r="M33" i="38" s="1"/>
  <c r="K34" i="38"/>
  <c r="M34" i="38"/>
  <c r="K35" i="38"/>
  <c r="M35" i="38" s="1"/>
  <c r="K36" i="38"/>
  <c r="M36" i="38" s="1"/>
  <c r="K37" i="38"/>
  <c r="M37" i="38" s="1"/>
  <c r="K38" i="38"/>
  <c r="M38" i="38"/>
  <c r="K39" i="38"/>
  <c r="M39" i="38" s="1"/>
  <c r="K40" i="38"/>
  <c r="M40" i="38" s="1"/>
  <c r="K41" i="38"/>
  <c r="M41" i="38" s="1"/>
  <c r="K42" i="38"/>
  <c r="M42" i="38"/>
  <c r="M17" i="32"/>
  <c r="M19" i="32"/>
  <c r="M21" i="32"/>
  <c r="M25" i="32"/>
  <c r="M33" i="32"/>
  <c r="M35" i="32"/>
  <c r="M37" i="32"/>
  <c r="M41" i="32"/>
  <c r="K14" i="32"/>
  <c r="M14" i="32" s="1"/>
  <c r="K15" i="32"/>
  <c r="M15" i="32"/>
  <c r="K16" i="32"/>
  <c r="M16" i="32"/>
  <c r="K17" i="32"/>
  <c r="K18" i="32"/>
  <c r="K19" i="32"/>
  <c r="K20" i="32"/>
  <c r="M20" i="32"/>
  <c r="K21" i="32"/>
  <c r="K22" i="32"/>
  <c r="M22" i="32" s="1"/>
  <c r="K23" i="32"/>
  <c r="M23" i="32" s="1"/>
  <c r="K24" i="32"/>
  <c r="M24" i="32" s="1"/>
  <c r="K25" i="32"/>
  <c r="K26" i="32"/>
  <c r="M26" i="32" s="1"/>
  <c r="K27" i="32"/>
  <c r="M27" i="32" s="1"/>
  <c r="K28" i="32"/>
  <c r="M28" i="32"/>
  <c r="K29" i="32"/>
  <c r="M29" i="32" s="1"/>
  <c r="K30" i="32"/>
  <c r="M30" i="32"/>
  <c r="K31" i="32"/>
  <c r="M31" i="32" s="1"/>
  <c r="K32" i="32"/>
  <c r="M32" i="32"/>
  <c r="K33" i="32"/>
  <c r="K34" i="32"/>
  <c r="M34" i="32" s="1"/>
  <c r="K35" i="32"/>
  <c r="K36" i="32"/>
  <c r="M36" i="32"/>
  <c r="K37" i="32"/>
  <c r="K38" i="32"/>
  <c r="M38" i="32" s="1"/>
  <c r="K39" i="32"/>
  <c r="M39" i="32" s="1"/>
  <c r="K40" i="32"/>
  <c r="M40" i="32" s="1"/>
  <c r="K41" i="32"/>
  <c r="K42" i="32"/>
  <c r="M42" i="32" s="1"/>
  <c r="K14" i="26"/>
  <c r="M14" i="26" s="1"/>
  <c r="K15" i="26"/>
  <c r="M15" i="26" s="1"/>
  <c r="K16" i="26"/>
  <c r="M16" i="26"/>
  <c r="K17" i="26"/>
  <c r="M17" i="26" s="1"/>
  <c r="K18" i="26"/>
  <c r="M18" i="26" s="1"/>
  <c r="K19" i="26"/>
  <c r="M19" i="26" s="1"/>
  <c r="K20" i="26"/>
  <c r="M20" i="26"/>
  <c r="K21" i="26"/>
  <c r="M21" i="26" s="1"/>
  <c r="K22" i="26"/>
  <c r="M22" i="26" s="1"/>
  <c r="K23" i="26"/>
  <c r="M23" i="26" s="1"/>
  <c r="K24" i="26"/>
  <c r="M24" i="26"/>
  <c r="K25" i="26"/>
  <c r="M25" i="26" s="1"/>
  <c r="K26" i="26"/>
  <c r="M26" i="26" s="1"/>
  <c r="K27" i="26"/>
  <c r="M27" i="26" s="1"/>
  <c r="K28" i="26"/>
  <c r="M28" i="26"/>
  <c r="K29" i="26"/>
  <c r="M29" i="26" s="1"/>
  <c r="K30" i="26"/>
  <c r="M30" i="26" s="1"/>
  <c r="K31" i="26"/>
  <c r="M31" i="26" s="1"/>
  <c r="K32" i="26"/>
  <c r="M32" i="26"/>
  <c r="K33" i="26"/>
  <c r="M33" i="26" s="1"/>
  <c r="K34" i="26"/>
  <c r="M34" i="26" s="1"/>
  <c r="K35" i="26"/>
  <c r="M35" i="26" s="1"/>
  <c r="K36" i="26"/>
  <c r="M36" i="26"/>
  <c r="K37" i="26"/>
  <c r="M37" i="26" s="1"/>
  <c r="K38" i="26"/>
  <c r="M38" i="26" s="1"/>
  <c r="K39" i="26"/>
  <c r="M39" i="26" s="1"/>
  <c r="K40" i="26"/>
  <c r="M40" i="26"/>
  <c r="K41" i="26"/>
  <c r="M41" i="26" s="1"/>
  <c r="K42" i="26"/>
  <c r="M42" i="26" s="1"/>
  <c r="Q37" i="4"/>
  <c r="K37" i="4"/>
  <c r="E37" i="4"/>
  <c r="Q36" i="4"/>
  <c r="K36" i="4"/>
  <c r="E36" i="4"/>
  <c r="K13" i="32"/>
  <c r="M13" i="32"/>
  <c r="K44" i="26"/>
  <c r="K13" i="38"/>
  <c r="M13" i="38" s="1"/>
  <c r="J10" i="48"/>
  <c r="J18" i="48"/>
  <c r="J15" i="48"/>
  <c r="J19" i="48"/>
  <c r="M25" i="48"/>
  <c r="M36" i="48"/>
  <c r="J16" i="48"/>
  <c r="J21" i="48"/>
  <c r="J8" i="48"/>
  <c r="J17" i="48"/>
  <c r="J10" i="45"/>
  <c r="J18" i="45"/>
  <c r="J15" i="45"/>
  <c r="J19" i="45"/>
  <c r="M25" i="45"/>
  <c r="M36" i="45"/>
  <c r="J16" i="45"/>
  <c r="J21" i="45"/>
  <c r="J17" i="45"/>
  <c r="J21" i="22"/>
  <c r="M25" i="22"/>
  <c r="M36" i="22" s="1"/>
  <c r="M40" i="22" s="1"/>
  <c r="J24" i="22"/>
  <c r="J16" i="22"/>
  <c r="J19" i="22"/>
  <c r="J10" i="22"/>
  <c r="J18" i="22"/>
  <c r="J15" i="22"/>
  <c r="J33" i="45"/>
  <c r="M40" i="48" l="1"/>
  <c r="M44" i="32"/>
  <c r="J25" i="48"/>
  <c r="M18" i="32"/>
  <c r="K44" i="32"/>
  <c r="M44" i="26"/>
  <c r="J32" i="45"/>
  <c r="J31" i="45"/>
  <c r="J36" i="45" s="1"/>
  <c r="J40" i="45" s="1"/>
  <c r="J28" i="45"/>
  <c r="M21" i="38"/>
  <c r="M44" i="38" s="1"/>
  <c r="K44" i="38"/>
  <c r="J25" i="22"/>
  <c r="N43" i="32" l="1"/>
  <c r="P43" i="32" s="1"/>
  <c r="N29" i="32"/>
  <c r="P29" i="32" s="1"/>
  <c r="N14" i="32"/>
  <c r="P14" i="32" s="1"/>
  <c r="N30" i="32"/>
  <c r="P30" i="32" s="1"/>
  <c r="N15" i="32"/>
  <c r="P15" i="32" s="1"/>
  <c r="N31" i="32"/>
  <c r="P31" i="32" s="1"/>
  <c r="N17" i="32"/>
  <c r="P17" i="32" s="1"/>
  <c r="N18" i="32"/>
  <c r="P18" i="32" s="1"/>
  <c r="N19" i="32"/>
  <c r="P19" i="32" s="1"/>
  <c r="N28" i="32"/>
  <c r="P28" i="32" s="1"/>
  <c r="N33" i="32"/>
  <c r="P33" i="32" s="1"/>
  <c r="N34" i="32"/>
  <c r="P34" i="32" s="1"/>
  <c r="N35" i="32"/>
  <c r="P35" i="32" s="1"/>
  <c r="N21" i="32"/>
  <c r="P21" i="32" s="1"/>
  <c r="N37" i="32"/>
  <c r="P37" i="32" s="1"/>
  <c r="N22" i="32"/>
  <c r="P22" i="32" s="1"/>
  <c r="N38" i="32"/>
  <c r="P38" i="32" s="1"/>
  <c r="N23" i="32"/>
  <c r="P23" i="32" s="1"/>
  <c r="N39" i="32"/>
  <c r="P39" i="32" s="1"/>
  <c r="N20" i="32"/>
  <c r="P20" i="32" s="1"/>
  <c r="N36" i="32"/>
  <c r="P36" i="32" s="1"/>
  <c r="N25" i="32"/>
  <c r="P25" i="32" s="1"/>
  <c r="N41" i="32"/>
  <c r="P41" i="32" s="1"/>
  <c r="N26" i="32"/>
  <c r="P26" i="32" s="1"/>
  <c r="N42" i="32"/>
  <c r="P42" i="32" s="1"/>
  <c r="N27" i="32"/>
  <c r="P27" i="32" s="1"/>
  <c r="N32" i="32"/>
  <c r="P32" i="32" s="1"/>
  <c r="N24" i="32"/>
  <c r="P24" i="32" s="1"/>
  <c r="N40" i="32"/>
  <c r="P40" i="32" s="1"/>
  <c r="N16" i="32"/>
  <c r="P16" i="32" s="1"/>
  <c r="J33" i="48"/>
  <c r="J32" i="48"/>
  <c r="J34" i="48"/>
  <c r="J28" i="48"/>
  <c r="J31" i="48"/>
  <c r="J36" i="48" s="1"/>
  <c r="J40" i="48" s="1"/>
  <c r="J32" i="22"/>
  <c r="J28" i="22"/>
  <c r="J34" i="22"/>
  <c r="J31" i="22"/>
  <c r="J33" i="22"/>
  <c r="J36" i="22" l="1"/>
  <c r="J40" i="22" s="1"/>
  <c r="N20" i="26" s="1"/>
  <c r="P20" i="26" s="1"/>
  <c r="N32" i="26"/>
  <c r="P32" i="26" s="1"/>
  <c r="N36" i="26"/>
  <c r="P36" i="26" s="1"/>
  <c r="N31" i="26"/>
  <c r="P31" i="26" s="1"/>
  <c r="N24" i="26"/>
  <c r="P24" i="26" s="1"/>
  <c r="N19" i="26"/>
  <c r="P19" i="26" s="1"/>
  <c r="N41" i="26"/>
  <c r="P41" i="26" s="1"/>
  <c r="N21" i="26"/>
  <c r="P21" i="26" s="1"/>
  <c r="N22" i="26"/>
  <c r="P22" i="26" s="1"/>
  <c r="N23" i="26"/>
  <c r="P23" i="26" s="1"/>
  <c r="N30" i="26"/>
  <c r="P30" i="26" s="1"/>
  <c r="N17" i="26"/>
  <c r="P17" i="26" s="1"/>
  <c r="N39" i="26"/>
  <c r="P39" i="26" s="1"/>
  <c r="N34" i="26"/>
  <c r="P34" i="26" s="1"/>
  <c r="N18" i="26"/>
  <c r="P18" i="26" s="1"/>
  <c r="N29" i="26"/>
  <c r="P29" i="26" s="1"/>
  <c r="N26" i="26"/>
  <c r="P26" i="26" s="1"/>
  <c r="N40" i="26"/>
  <c r="P40" i="26" s="1"/>
  <c r="N43" i="26"/>
  <c r="P43" i="26" s="1"/>
  <c r="N15" i="26"/>
  <c r="P15" i="26" s="1"/>
  <c r="N14" i="26"/>
  <c r="P14" i="26" s="1"/>
  <c r="N42" i="26"/>
  <c r="P42" i="26" s="1"/>
  <c r="N38" i="26"/>
  <c r="P38" i="26" s="1"/>
  <c r="N14" i="38"/>
  <c r="P14" i="38" s="1"/>
  <c r="N22" i="38"/>
  <c r="P22" i="38" s="1"/>
  <c r="N30" i="38"/>
  <c r="P30" i="38" s="1"/>
  <c r="N38" i="38"/>
  <c r="P38" i="38" s="1"/>
  <c r="N15" i="38"/>
  <c r="P15" i="38" s="1"/>
  <c r="N23" i="38"/>
  <c r="P23" i="38" s="1"/>
  <c r="N31" i="38"/>
  <c r="P31" i="38" s="1"/>
  <c r="N39" i="38"/>
  <c r="P39" i="38" s="1"/>
  <c r="N16" i="38"/>
  <c r="P16" i="38" s="1"/>
  <c r="N24" i="38"/>
  <c r="P24" i="38" s="1"/>
  <c r="N32" i="38"/>
  <c r="P32" i="38" s="1"/>
  <c r="N40" i="38"/>
  <c r="P40" i="38" s="1"/>
  <c r="N19" i="38"/>
  <c r="P19" i="38" s="1"/>
  <c r="N35" i="38"/>
  <c r="P35" i="38" s="1"/>
  <c r="N43" i="38"/>
  <c r="P43" i="38" s="1"/>
  <c r="N17" i="38"/>
  <c r="P17" i="38" s="1"/>
  <c r="N25" i="38"/>
  <c r="P25" i="38" s="1"/>
  <c r="N33" i="38"/>
  <c r="P33" i="38" s="1"/>
  <c r="N41" i="38"/>
  <c r="P41" i="38" s="1"/>
  <c r="N27" i="38"/>
  <c r="P27" i="38" s="1"/>
  <c r="N18" i="38"/>
  <c r="P18" i="38" s="1"/>
  <c r="N26" i="38"/>
  <c r="P26" i="38" s="1"/>
  <c r="N34" i="38"/>
  <c r="P34" i="38" s="1"/>
  <c r="N42" i="38"/>
  <c r="P42" i="38" s="1"/>
  <c r="N20" i="38"/>
  <c r="P20" i="38" s="1"/>
  <c r="N28" i="38"/>
  <c r="P28" i="38" s="1"/>
  <c r="N36" i="38"/>
  <c r="P36" i="38" s="1"/>
  <c r="N13" i="38"/>
  <c r="N29" i="38"/>
  <c r="P29" i="38" s="1"/>
  <c r="N37" i="38"/>
  <c r="P37" i="38" s="1"/>
  <c r="N21" i="38"/>
  <c r="P21" i="38" s="1"/>
  <c r="N44" i="32"/>
  <c r="P13" i="32"/>
  <c r="P44" i="32" s="1"/>
  <c r="N16" i="26" l="1"/>
  <c r="P16" i="26" s="1"/>
  <c r="N35" i="26"/>
  <c r="P35" i="26" s="1"/>
  <c r="N33" i="26"/>
  <c r="P33" i="26" s="1"/>
  <c r="N27" i="26"/>
  <c r="P27" i="26" s="1"/>
  <c r="N13" i="26"/>
  <c r="P13" i="26" s="1"/>
  <c r="N28" i="26"/>
  <c r="P28" i="26" s="1"/>
  <c r="N37" i="26"/>
  <c r="P37" i="26" s="1"/>
  <c r="N25" i="26"/>
  <c r="P25" i="26" s="1"/>
  <c r="N44" i="38"/>
  <c r="P13" i="38"/>
  <c r="P44" i="38" s="1"/>
  <c r="N44" i="26" l="1"/>
  <c r="P44" i="26"/>
</calcChain>
</file>

<file path=xl/sharedStrings.xml><?xml version="1.0" encoding="utf-8"?>
<sst xmlns="http://schemas.openxmlformats.org/spreadsheetml/2006/main" count="685" uniqueCount="297">
  <si>
    <t xml:space="preserve"> </t>
  </si>
  <si>
    <t xml:space="preserve"> Quadro  Tecnico  Economico  per  interventi</t>
  </si>
  <si>
    <t xml:space="preserve">  di  edilizia  residenziale  pubblica</t>
  </si>
  <si>
    <t>Provincia</t>
  </si>
  <si>
    <t>Bien</t>
  </si>
  <si>
    <t>Sub</t>
  </si>
  <si>
    <t>FASI</t>
  </si>
  <si>
    <t>DATA</t>
  </si>
  <si>
    <t>GENERALITA' E QUALIFICA DEL COMPILATORE</t>
  </si>
  <si>
    <t>FIRMA DEL COMPILATORE</t>
  </si>
  <si>
    <t>REGIONE</t>
  </si>
  <si>
    <t xml:space="preserve"> PROVINCIA</t>
  </si>
  <si>
    <t xml:space="preserve"> COMUNE</t>
  </si>
  <si>
    <t>LOCALITA'/VIA</t>
  </si>
  <si>
    <t>EVENTUALE RILOCALIZZAZIONE/VIA</t>
  </si>
  <si>
    <t xml:space="preserve"> disposta con</t>
  </si>
  <si>
    <t>del</t>
  </si>
  <si>
    <t>......................................</t>
  </si>
  <si>
    <t>.................</t>
  </si>
  <si>
    <t>PARERE CONFORME DELLA COMMISSIONE EDILIZIA</t>
  </si>
  <si>
    <t xml:space="preserve"> ............................................................</t>
  </si>
  <si>
    <t>Q T E</t>
  </si>
  <si>
    <t>Codice</t>
  </si>
  <si>
    <t>Comune</t>
  </si>
  <si>
    <t>N. progressivo</t>
  </si>
  <si>
    <t>Legge</t>
  </si>
  <si>
    <t>COSTI DI REALIZZAZIONE TECNICA</t>
  </si>
  <si>
    <t>+</t>
  </si>
  <si>
    <t>=</t>
  </si>
  <si>
    <t>ONERI COMPLEMENTARI</t>
  </si>
  <si>
    <t>DATI RELATIVI AGLI ORGANISMI ABITATIVI</t>
  </si>
  <si>
    <t>area totale intervento</t>
  </si>
  <si>
    <t>utilizzazione dell'area</t>
  </si>
  <si>
    <t>DATI DIMENSIONALI</t>
  </si>
  <si>
    <t>CARATTERISTICHE TIPOLOGICHE (1)</t>
  </si>
  <si>
    <t>INDICI</t>
  </si>
  <si>
    <t>tipi di alloggio</t>
  </si>
  <si>
    <t>tipi di aggregazione</t>
  </si>
  <si>
    <t>sistema costruttivo</t>
  </si>
  <si>
    <t>fondazioni</t>
  </si>
  <si>
    <t>impianti</t>
  </si>
  <si>
    <t>N° Organismi abitativi omogenei</t>
  </si>
  <si>
    <t>da 13 a 24</t>
  </si>
  <si>
    <t>da 25 a 36</t>
  </si>
  <si>
    <t>da 37 a 50</t>
  </si>
  <si>
    <t>da 51 a 100</t>
  </si>
  <si>
    <t>n° piani complessivi</t>
  </si>
  <si>
    <t>n° piani adibiti ad alloggio</t>
  </si>
  <si>
    <t>alloggi simplex</t>
  </si>
  <si>
    <t>alloggi duplex</t>
  </si>
  <si>
    <t>altri</t>
  </si>
  <si>
    <t>plurifamiliari</t>
  </si>
  <si>
    <t>unifamiliari</t>
  </si>
  <si>
    <t>isolato</t>
  </si>
  <si>
    <t>a schiera</t>
  </si>
  <si>
    <t>a ballatoio</t>
  </si>
  <si>
    <t>a corridoio</t>
  </si>
  <si>
    <t>in linea</t>
  </si>
  <si>
    <t>altro</t>
  </si>
  <si>
    <t>a gradoni</t>
  </si>
  <si>
    <t>lineare</t>
  </si>
  <si>
    <t>a corte</t>
  </si>
  <si>
    <t>a torre</t>
  </si>
  <si>
    <t>volume f.t./v.p.p.</t>
  </si>
  <si>
    <t>superficie utile (S.U.)</t>
  </si>
  <si>
    <t>altezza virtuale (2)</t>
  </si>
  <si>
    <t>coefficiente dispersione termica</t>
  </si>
  <si>
    <t>tradizionale</t>
  </si>
  <si>
    <t>tradizionale evoluto</t>
  </si>
  <si>
    <t>industrializzato</t>
  </si>
  <si>
    <t>prefabbricato</t>
  </si>
  <si>
    <t>a grandi elementi (&lt; 2 t.)</t>
  </si>
  <si>
    <t>altro (&gt; 2 t.)</t>
  </si>
  <si>
    <t>dirette</t>
  </si>
  <si>
    <t>a pali</t>
  </si>
  <si>
    <t>con plinti</t>
  </si>
  <si>
    <t>con travi rovesce</t>
  </si>
  <si>
    <t>a platea</t>
  </si>
  <si>
    <t>centralizzato</t>
  </si>
  <si>
    <t>singolo</t>
  </si>
  <si>
    <t>gasolio</t>
  </si>
  <si>
    <t>gas</t>
  </si>
  <si>
    <t>fonti alternative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</si>
  <si>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</si>
  <si>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</si>
  <si>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</si>
  <si>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</si>
  <si>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</si>
  <si>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</si>
  <si>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</si>
  <si>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</si>
  <si>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</si>
  <si>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</si>
  <si>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NOTE:</t>
  </si>
  <si>
    <t>(1)</t>
  </si>
  <si>
    <t>devono essere compilate tante righe quanti sono i tipi di Organismi Abitativi omogenei per quanto attiene le caratteristiche elencate nel quadro 11.</t>
  </si>
  <si>
    <t>(2)</t>
  </si>
  <si>
    <t>altezza virtuale =</t>
  </si>
  <si>
    <r>
      <t>V. v.p.p.</t>
    </r>
    <r>
      <rPr>
        <sz val="10"/>
        <rFont val="MS Sans Serif"/>
        <family val="2"/>
      </rPr>
      <t xml:space="preserve"> </t>
    </r>
  </si>
  <si>
    <r>
      <t>&lt;</t>
    </r>
    <r>
      <rPr>
        <sz val="10"/>
        <rFont val="MS Sans Serif"/>
        <family val="2"/>
      </rPr>
      <t xml:space="preserve"> 4,5</t>
    </r>
  </si>
  <si>
    <t>Su</t>
  </si>
  <si>
    <t>, nella qualità di rappresentante</t>
  </si>
  <si>
    <t>, dichiara sotto la propria</t>
  </si>
  <si>
    <t>responsabilità:</t>
  </si>
  <si>
    <t>- che tutte le notizie fornite e i dati progettuali indicati nel presente quadro tecnico-economico corrispondono al vero;</t>
  </si>
  <si>
    <t>Il sottoscritto</t>
  </si>
  <si>
    <t>, nato a</t>
  </si>
  <si>
    <t>e residente in</t>
  </si>
  <si>
    <t xml:space="preserve">, nato a </t>
  </si>
  <si>
    <t xml:space="preserve">  n.</t>
  </si>
  <si>
    <t>indice di fabbric. fondiaria mc/mq</t>
  </si>
  <si>
    <t>indice di utilizzaz. fondiaria mc/mq</t>
  </si>
  <si>
    <t>spazi per parcheggi mq</t>
  </si>
  <si>
    <t>aree per servizi mq</t>
  </si>
  <si>
    <t>&lt; 10.000 mq</t>
  </si>
  <si>
    <t>da 10.000 a 30.000 mq</t>
  </si>
  <si>
    <t>da 30.000 a 100.000 mq</t>
  </si>
  <si>
    <t>da 100.000 a 500.000 mq</t>
  </si>
  <si>
    <t>&gt; di 500.000 mq</t>
  </si>
  <si>
    <t>spazi verdi attrezzati mq</t>
  </si>
  <si>
    <t>spazi per strade e piazze mq</t>
  </si>
  <si>
    <t>&lt;  12 alloggi</t>
  </si>
  <si>
    <t>&gt; 101</t>
  </si>
  <si>
    <r>
      <t>_________</t>
    </r>
    <r>
      <rPr>
        <sz val="10"/>
        <rFont val="MS Sans Serif"/>
        <family val="2"/>
      </rPr>
      <t xml:space="preserve"> , lì </t>
    </r>
    <r>
      <rPr>
        <b/>
        <sz val="10"/>
        <rFont val="MS Sans Serif"/>
        <family val="2"/>
      </rPr>
      <t>_________</t>
    </r>
  </si>
  <si>
    <t>EURO</t>
  </si>
  <si>
    <t>€/mq</t>
  </si>
  <si>
    <t>Puglia</t>
  </si>
  <si>
    <t>EDILIZIA  AGEVOLATA</t>
  </si>
  <si>
    <t>QTE INIZIALE</t>
  </si>
  <si>
    <t>QTE VARIANTE</t>
  </si>
  <si>
    <t>QTE FINALE</t>
  </si>
  <si>
    <t>mq</t>
  </si>
  <si>
    <r>
      <t xml:space="preserve"> Q 2</t>
    </r>
    <r>
      <rPr>
        <b/>
        <sz val="12"/>
        <rFont val="MS Sans Serif"/>
        <family val="2"/>
      </rPr>
      <t xml:space="preserve">            IDENTIFICAZIONE DEL FINANZIAMENTO</t>
    </r>
  </si>
  <si>
    <t>Finalità</t>
  </si>
  <si>
    <t>Natura del soggetto operatore</t>
  </si>
  <si>
    <t>1) Comune</t>
  </si>
  <si>
    <t>2) IACP</t>
  </si>
  <si>
    <t>3) Impresa di costruzione</t>
  </si>
  <si>
    <t>4) Impresa coop. di prod. e lav.</t>
  </si>
  <si>
    <t>5) Consorzio di imprese</t>
  </si>
  <si>
    <t>8) Privato</t>
  </si>
  <si>
    <t>10) . . . . . . . . . . . . . . . . . . . . . . . . . . . . . . . . . . . . . . .</t>
  </si>
  <si>
    <t xml:space="preserve">. . . . . . . . . . . . . . . . . . . . . . . . . . . . . . . . . . . </t>
  </si>
  <si>
    <t>Destinazione</t>
  </si>
  <si>
    <t>Rag. Sociale (nome e cognome)</t>
  </si>
  <si>
    <t>Prov.</t>
  </si>
  <si>
    <t>PROGETTO REDATTO DA</t>
  </si>
  <si>
    <t>PERMESSO DI COSTRUIRE</t>
  </si>
  <si>
    <t>per n. alloggi</t>
  </si>
  <si>
    <t>…</t>
  </si>
  <si>
    <t>COSTO TOTALE DELL'INTERVENTO AMMESSO A CONTRIBUTO DA PARTE DELLA REGIONE</t>
  </si>
  <si>
    <t>IMPORTO DEL CONTRIBUTO CONCESSO</t>
  </si>
  <si>
    <t>RILOCALIZZAZIONE</t>
  </si>
  <si>
    <t>VARIANTE REDATTA DA</t>
  </si>
  <si>
    <t>IMPORTO DEL CONTRIBUTO CONCESSO DEFINITIVAMENTE ACCERTATO</t>
  </si>
  <si>
    <t>Unità immobiliare</t>
  </si>
  <si>
    <t>Fabbricato</t>
  </si>
  <si>
    <t>Interno</t>
  </si>
  <si>
    <t>Scala</t>
  </si>
  <si>
    <t>alloggio</t>
  </si>
  <si>
    <t>7 + 8</t>
  </si>
  <si>
    <t>Da compilare contestualmente alla compilazione del QTE iniziale</t>
  </si>
  <si>
    <t>DICHIARAZIONE DEL SOGGETTO ATTUATORE</t>
  </si>
  <si>
    <t>DICHIARAZIONE DEL PROGETTISTA</t>
  </si>
  <si>
    <t>, nella qualità di progettista</t>
  </si>
  <si>
    <t>(TIMBRO E FIRMA)</t>
  </si>
  <si>
    <t>VISTO REGIONALE</t>
  </si>
  <si>
    <t>Da compilare contestualmente alla compilazione del QTE variante</t>
  </si>
  <si>
    <t>, nella qualità di direttore dei</t>
  </si>
  <si>
    <t>lavori del</t>
  </si>
  <si>
    <t>- che tutte le notizie fornite e i dati indicati nel quadro tecnico-economico, alla sezione QTE variante corrispondono al vero;</t>
  </si>
  <si>
    <t>Q 7</t>
  </si>
  <si>
    <t>DICHIARAZIONE DEL DIRETTORE DEI LAVORI</t>
  </si>
  <si>
    <t>ATTESTATO REGIONALE</t>
  </si>
  <si>
    <t>- che tutte le notizie fornite e i dati indicati nel quadro tecnico-economico finale corrispondono al vero;</t>
  </si>
  <si>
    <t>ATTESTATO DI CONFORMITA' COMUNALE</t>
  </si>
  <si>
    <t>Vista</t>
  </si>
  <si>
    <t>Visto</t>
  </si>
  <si>
    <t>Visti</t>
  </si>
  <si>
    <t>Si appone il visto di conformità comunale</t>
  </si>
  <si>
    <t>la Delibera regionale n°</t>
  </si>
  <si>
    <t>dei limiti di costo</t>
  </si>
  <si>
    <t>il permesso di costruire e le specifiche dei fattori di qualità aggiuntiva connessi al differenziale di costo</t>
  </si>
  <si>
    <t>i contenuti dei Quadri Tecnici Economici</t>
  </si>
  <si>
    <t>la convenzione tra il Comune e l'operatore che determina il prezzo di convenzione degli alloggi</t>
  </si>
  <si>
    <t>DA COMPILARE CONTESTUALMENTE ALLA REDAZIONE DEL QTE INIZIALE</t>
  </si>
  <si>
    <t>RECUPERO</t>
  </si>
  <si>
    <t>R</t>
  </si>
  <si>
    <t>NATURA DELL'INTERVENTO</t>
  </si>
  <si>
    <t>Recupero secondario</t>
  </si>
  <si>
    <t>Recupero primario</t>
  </si>
  <si>
    <t>Recupero con acquisizione immobile</t>
  </si>
  <si>
    <t>□</t>
  </si>
  <si>
    <t>Anno di costruzione dell'immobile</t>
  </si>
  <si>
    <t>a) Su (superficie utile degli alloggi)</t>
  </si>
  <si>
    <t>6) Cooperativa di abitazione</t>
  </si>
  <si>
    <t>7) Consorzio di cooperative di abitazione</t>
  </si>
  <si>
    <t>9) Ente privato o Società per i propri dipendenti</t>
  </si>
  <si>
    <t>Generalità dell'operatore:</t>
  </si>
  <si>
    <t>Sede legale (residenza)   Via</t>
  </si>
  <si>
    <t>Cap</t>
  </si>
  <si>
    <t>Tel</t>
  </si>
  <si>
    <t>Generalità del proprietario (se diverso dall'operatore):</t>
  </si>
  <si>
    <t>= Su + Snr + Sp</t>
  </si>
  <si>
    <t>CONSISTENZE E COSTI PER LA DETERMINAZIONE DEL CONTRIBUTO</t>
  </si>
  <si>
    <t xml:space="preserve">SU </t>
  </si>
  <si>
    <t>Misura %             del contributo</t>
  </si>
  <si>
    <t>Importo del contributo</t>
  </si>
  <si>
    <t>Prezzo di convenzione per alloggio</t>
  </si>
  <si>
    <t>Superfiice</t>
  </si>
  <si>
    <t>org. Abit.</t>
  </si>
  <si>
    <t>12  x  13</t>
  </si>
  <si>
    <t>Utile</t>
  </si>
  <si>
    <r>
      <t xml:space="preserve">SP           </t>
    </r>
    <r>
      <rPr>
        <sz val="9"/>
        <rFont val="Arial"/>
        <family val="2"/>
      </rPr>
      <t>Sup. parch.</t>
    </r>
  </si>
  <si>
    <r>
      <t>C.T.P</t>
    </r>
    <r>
      <rPr>
        <sz val="10"/>
        <rFont val="Arial"/>
        <family val="2"/>
      </rPr>
      <t xml:space="preserve">                          </t>
    </r>
    <r>
      <rPr>
        <sz val="9"/>
        <rFont val="Arial"/>
        <family val="2"/>
      </rPr>
      <t>per unità immobiliari</t>
    </r>
  </si>
  <si>
    <r>
      <t>SNR</t>
    </r>
    <r>
      <rPr>
        <sz val="10"/>
        <rFont val="Arial"/>
      </rPr>
      <t xml:space="preserve"> Superficie non residenziale</t>
    </r>
  </si>
  <si>
    <r>
      <t>≤</t>
    </r>
    <r>
      <rPr>
        <sz val="9"/>
        <rFont val="Arial"/>
        <family val="2"/>
      </rPr>
      <t xml:space="preserve"> 45% Su</t>
    </r>
  </si>
  <si>
    <t>DA COMPILARE CONTESTUALMENTE ALLA REDAZIONE DELL'EVENTUALE QTE VARIANTE NEL CASO DI AVVENUTE MODIFICHE DELL'ARTICOLAZIONE DEI COSTI E/O DELLE CONSISTENZE DIMENSIONALI</t>
  </si>
  <si>
    <t>DA COMPILARE CONTESTUALMENTE ALLA REDAZIONE DEL QTE FINALE NEL CASO DI AVVENUTE MODIFICHE RISPETTO AI VALORI RAPPRESENTATI NEGLI ANALOGHI QUADRI DEL QTE INIZIALE E/O DEL QTE VARIANTE</t>
  </si>
  <si>
    <t>Q 10   DATI RELATIVI ALL'AREA</t>
  </si>
  <si>
    <t>Q 11</t>
  </si>
  <si>
    <t>dichiara sotto la propriaresponsabilità:</t>
  </si>
  <si>
    <t>nato a</t>
  </si>
  <si>
    <t>residente in</t>
  </si>
  <si>
    <t>nella qualità di direttore deilavori del</t>
  </si>
  <si>
    <t>Q12</t>
  </si>
  <si>
    <r>
      <t xml:space="preserve">d) Sp (superficie parcheggi) </t>
    </r>
    <r>
      <rPr>
        <sz val="8"/>
        <rFont val="Arial"/>
        <family val="2"/>
      </rPr>
      <t>≤</t>
    </r>
    <r>
      <rPr>
        <sz val="8"/>
        <rFont val="MS Sans Serif"/>
        <family val="2"/>
      </rPr>
      <t xml:space="preserve"> 45% Su</t>
    </r>
  </si>
  <si>
    <t>b) Snr di pertinenza dell'organismo abitativo</t>
  </si>
  <si>
    <t>c) Snr di pertinenza degli alloggi</t>
  </si>
  <si>
    <t>e) Sc recupero primario (Su + Snr + Sp)</t>
  </si>
  <si>
    <r>
      <t>g) Sun (superficie unità immob. non abitative) calcolata ai fini dell. Art. 11 L. 179/92</t>
    </r>
    <r>
      <rPr>
        <sz val="8"/>
        <rFont val="Arial"/>
        <family val="2"/>
      </rPr>
      <t>≤</t>
    </r>
    <r>
      <rPr>
        <sz val="9.1999999999999993"/>
        <rFont val="MS Sans Serif"/>
        <family val="2"/>
      </rPr>
      <t>30% (Su+Sun)</t>
    </r>
  </si>
  <si>
    <t>- di autorizzare l'Ente Regione ad effettuare tutte le indagini tecniche e amministrative ritenute necessarie sia in fase istruttoria che dopo l'eventuale concessione dei contributi.</t>
  </si>
  <si>
    <r>
      <t>SNR</t>
    </r>
    <r>
      <rPr>
        <b/>
        <sz val="9"/>
        <rFont val="Arial"/>
        <family val="2"/>
      </rPr>
      <t xml:space="preserve">              </t>
    </r>
    <r>
      <rPr>
        <sz val="9"/>
        <rFont val="Arial"/>
        <family val="2"/>
      </rPr>
      <t>totale</t>
    </r>
  </si>
  <si>
    <r>
      <t xml:space="preserve">SC                 </t>
    </r>
    <r>
      <rPr>
        <sz val="9"/>
        <rFont val="Arial"/>
        <family val="2"/>
      </rPr>
      <t>Sup. compl.</t>
    </r>
  </si>
  <si>
    <t>Visto quanto innanzi, si attesta il rispetto delle procedure, dei vincoli economici e tecnici, nonché dei requisiti stabiliti per la realizzazione dei programmi di edilizia residenziale pubblica convenzionata - agevolata.</t>
  </si>
  <si>
    <t>Q7</t>
  </si>
  <si>
    <r>
      <t xml:space="preserve">ATTESTATO DI CONFORMITA'     </t>
    </r>
    <r>
      <rPr>
        <b/>
        <sz val="10"/>
        <rFont val="MS Sans Serif"/>
        <family val="2"/>
      </rPr>
      <t>(da compilare a fine lavori)</t>
    </r>
  </si>
  <si>
    <t>LOCALIZZAZIONE  ZONA</t>
  </si>
  <si>
    <t>INFORMAZIONI INERENTI LA COMPILAZIONE DEL QTE</t>
  </si>
  <si>
    <t>legale/ proprietario del</t>
  </si>
  <si>
    <t>legale / proprietario del</t>
  </si>
  <si>
    <t>intervento di adeguamento sismico</t>
  </si>
  <si>
    <t>TOTALE SUPERFICI AMMESSE A CONTRIBUTO</t>
  </si>
  <si>
    <t>legale del</t>
  </si>
  <si>
    <r>
      <t>_________</t>
    </r>
    <r>
      <rPr>
        <sz val="10"/>
        <rFont val="MS Sans Serif"/>
        <family val="2"/>
      </rPr>
      <t xml:space="preserve"> , lì </t>
    </r>
    <r>
      <rPr>
        <b/>
        <sz val="10"/>
        <rFont val="MS Sans Serif"/>
        <family val="2"/>
      </rPr>
      <t>_________</t>
    </r>
  </si>
  <si>
    <t xml:space="preserve">Q10 </t>
  </si>
  <si>
    <t xml:space="preserve"> Q 3            DATI  DI  PROGETTO</t>
  </si>
  <si>
    <r>
      <t xml:space="preserve"> Q 1</t>
    </r>
    <r>
      <rPr>
        <b/>
        <sz val="12"/>
        <rFont val="MS Sans Serif"/>
        <family val="2"/>
      </rPr>
      <t xml:space="preserve">            IDENTIFICAZIONE DELL'INTERVENTO</t>
    </r>
  </si>
  <si>
    <r>
      <t>f) Sc recupero secondario (Su+70%</t>
    </r>
    <r>
      <rPr>
        <sz val="8"/>
        <rFont val="MS Sans Serif"/>
        <family val="2"/>
      </rPr>
      <t>[Snr (all.)+Sp]</t>
    </r>
    <r>
      <rPr>
        <sz val="8"/>
        <rFont val="MS Sans Serif"/>
        <family val="2"/>
      </rPr>
      <t>)</t>
    </r>
  </si>
  <si>
    <t>N.B.: LE CELLE COLORATE CONTENGONO FORMULE MA NON SONO BLOCCATE</t>
  </si>
  <si>
    <t>≤ 45% Su</t>
  </si>
  <si>
    <t>Importo max del contributo</t>
  </si>
  <si>
    <t>COSTO DI ACQUISIZIONE DELL'IMMOBILE (ACQU)</t>
  </si>
  <si>
    <t>COSTO BASE DI REALIZZAZIONE TECNICA (C.B.Rec.)</t>
  </si>
  <si>
    <t>COSTO BASE INCREMENTATO DI REALIZZAZIONE TECNICA (C.B.I.Rec.)</t>
  </si>
  <si>
    <t>p=</t>
  </si>
  <si>
    <t xml:space="preserve">COSTO DI REALIZZAZIONE TECNICA DEL RECUPERO (C.R.Rec.)   </t>
  </si>
  <si>
    <t>DIFFERENZIALE DI COSTO CONNESSO ALLA QUALITA' AGGIUNTIVA:</t>
  </si>
  <si>
    <t>% max</t>
  </si>
  <si>
    <t>% utiliz.</t>
  </si>
  <si>
    <t>N.B.: completare le celle grigie</t>
  </si>
  <si>
    <t>COSTI PER CONDIZIONI TECNICHE AGGIUNTIVE:</t>
  </si>
  <si>
    <r>
      <t xml:space="preserve">A.P.E. post-operam ≥ classe D, per il 100% degli alloggi (obiettivo 2033 della Direttiva Europea "Case Green")               </t>
    </r>
    <r>
      <rPr>
        <i/>
        <sz val="10"/>
        <rFont val="Arial"/>
        <family val="2"/>
      </rPr>
      <t xml:space="preserve">                                oppure</t>
    </r>
  </si>
  <si>
    <t>A.P.E. post-operam ≥ classe B, per almeno il 70% degli alloggi ( il restante 30% almeno pari alla classe D)                                                oppure</t>
  </si>
  <si>
    <t>A.P.E. post-operam ≥ classe A1, per almeno il 70% degli alloggi (il restante 30% almeno pari alla classe D)</t>
  </si>
  <si>
    <r>
      <t xml:space="preserve">A.P.E. post-operam ≥ classe C, per almeno il 70% degli alloggi ( il restante 30% almeno pari alla classe D)                                                </t>
    </r>
    <r>
      <rPr>
        <i/>
        <sz val="10"/>
        <rFont val="Arial"/>
        <family val="2"/>
      </rPr>
      <t>oppure</t>
    </r>
  </si>
  <si>
    <t xml:space="preserve">a) Raggiungimento del punteggio 2&lt;p≤5 di sostenibilità ambientale/Protocollo Itaca           </t>
  </si>
  <si>
    <t>b) Qualità energetica</t>
  </si>
  <si>
    <t>a) Altezza virtuale maggiore o uguale a 4,5 m e/o mq lordo/mq netto maggiore di 1,2</t>
  </si>
  <si>
    <t>b) Demolizioni di superfetazionie e dismissioni di utenzein caso di ristrutturazione edilizia</t>
  </si>
  <si>
    <t>c) Per presenza superiore al 50% del totale di alloggi con Su&lt;60mq</t>
  </si>
  <si>
    <t>d) Difficoltà di accessibilità di cantiere o lavorazioni particolarmente onerose</t>
  </si>
  <si>
    <t>e) Superamento di barriere architettoniche per garantire la visitabilità di tutti e l'accessibilità per almeno il 20% degli alloggi recuperati</t>
  </si>
  <si>
    <t>f) Interventi strutturali:</t>
  </si>
  <si>
    <t>g) Zona a vincolo ex L.1497/39 o edificio vincolato D.Lgs. 42/2004</t>
  </si>
  <si>
    <r>
      <t xml:space="preserve">riparazione o intervento locale                        </t>
    </r>
    <r>
      <rPr>
        <i/>
        <sz val="10"/>
        <rFont val="Arial"/>
        <family val="2"/>
      </rPr>
      <t>oppure</t>
    </r>
  </si>
  <si>
    <r>
      <t xml:space="preserve">intervento di miglioramento sismico               </t>
    </r>
    <r>
      <rPr>
        <i/>
        <sz val="10"/>
        <rFont val="Arial"/>
        <family val="2"/>
      </rPr>
      <t xml:space="preserve"> oppure</t>
    </r>
  </si>
  <si>
    <t xml:space="preserve">COSTO TOTALE DEL RECUPERO (C.T.Rec.)   </t>
  </si>
  <si>
    <r>
      <t>a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- per importi del C.R.N. inferiori alla soglia di rilevanza europea                  </t>
    </r>
    <r>
      <rPr>
        <i/>
        <sz val="10"/>
        <rFont val="Arial"/>
        <family val="2"/>
      </rPr>
      <t>oppure</t>
    </r>
  </si>
  <si>
    <r>
      <t>a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 per importi del C.R.N. superiori alla soglia di rilevanza europea</t>
    </r>
  </si>
  <si>
    <t>b) Accantonamento per imprevisti (solo per interventi di edilizia sovvenzionata)</t>
  </si>
  <si>
    <t>a) Spese tecniche e generali</t>
  </si>
  <si>
    <t>c) Rilievi e saggi per indagini preliminari</t>
  </si>
  <si>
    <t>d) Allacciamenti ai pubblici servizi</t>
  </si>
  <si>
    <t>e) Spese per indagini specifiche per la qualità energetica ed ambientale</t>
  </si>
  <si>
    <t>f) Oneri per lo smaltimento di rifiuti speciali</t>
  </si>
  <si>
    <r>
      <rPr>
        <b/>
        <sz val="10"/>
        <rFont val="Calibri"/>
        <family val="2"/>
      </rPr>
      <t>≤</t>
    </r>
    <r>
      <rPr>
        <b/>
        <sz val="10"/>
        <rFont val="Arial"/>
        <family val="2"/>
      </rPr>
      <t xml:space="preserve"> €/mq</t>
    </r>
  </si>
  <si>
    <t xml:space="preserve">COSTO DI ACQUISIZIONE DELL'IMMOBILE (ACQU)+ COSTO TOTALE DEL RECUPERO (C.T.Rec.)   </t>
  </si>
  <si>
    <t>Sì</t>
  </si>
  <si>
    <t>NO</t>
  </si>
  <si>
    <t xml:space="preserve"> €/mq</t>
  </si>
  <si>
    <t>Q5</t>
  </si>
  <si>
    <t>PER GLI INTERVENTI DI RECUPERO</t>
  </si>
  <si>
    <r>
      <t xml:space="preserve">C.T.Rec/ C.T.Rec+ACQU </t>
    </r>
    <r>
      <rPr>
        <sz val="10"/>
        <rFont val="Arial"/>
        <family val="2"/>
      </rPr>
      <t xml:space="preserve">                          </t>
    </r>
    <r>
      <rPr>
        <sz val="9"/>
        <rFont val="Arial"/>
        <family val="2"/>
      </rPr>
      <t>per unità immobiliari</t>
    </r>
  </si>
  <si>
    <t xml:space="preserve"> Q 4           ARTICOLAZIONE  COMPLESSIVA  DEI  COSTI DEL RECUPERO</t>
  </si>
  <si>
    <t>DA COMPILARE CONTESTUALMENTE ALLA REDAZIONE DEL QTE DI VARIANTE</t>
  </si>
  <si>
    <t xml:space="preserve">PER GLI INTERVENTI DI RECUPERO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</si>
</sst>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L.&quot;\ * #,##0_-;\-&quot;L.&quot;\ * #,##0_-;_-&quot;L.&quot;\ * &quot;-&quot;_-;_-@_-"/>
    <numFmt numFmtId="165" formatCode="0.0%"/>
    <numFmt numFmtId="166" formatCode="_-[$€-2]\ * #,##0.00_-;\-[$€-2]\ * #,##0.00_-;_-[$€-2]\ * &quot;-&quot;??_-"/>
    <numFmt numFmtId="167" formatCode="#,##0.00\ &quot;€&quot;"/>
  </numFmts>
  <fonts count="44" x14ac:knownFonts="1">
    <font>
      <sz val="10"/>
      <name val="Arial"/>
    </font>
    <font>
      <sz val="10"/>
      <name val="Arial"/>
    </font>
    <font>
      <sz val="10"/>
      <name val="MS Sans Serif"/>
      <family val="2"/>
    </font>
    <font>
      <b/>
      <sz val="10"/>
      <name val="MS Sans Serif"/>
      <family val="2"/>
    </font>
    <font>
      <i/>
      <sz val="8"/>
      <name val="MS Sans Serif"/>
      <family val="2"/>
    </font>
    <font>
      <sz val="8"/>
      <name val="MS Sans Serif"/>
      <family val="2"/>
    </font>
    <font>
      <b/>
      <sz val="12"/>
      <name val="MS Sans Serif"/>
      <family val="2"/>
    </font>
    <font>
      <b/>
      <sz val="14"/>
      <name val="MS Sans Serif"/>
      <family val="2"/>
    </font>
    <font>
      <b/>
      <sz val="8"/>
      <name val="MS Sans Serif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2"/>
      <name val="MS Sans Serif"/>
      <family val="2"/>
    </font>
    <font>
      <b/>
      <sz val="12"/>
      <name val="MS Sans Serif"/>
      <family val="2"/>
    </font>
    <font>
      <b/>
      <sz val="9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10"/>
      <name val="MS Sans Serif"/>
      <family val="2"/>
    </font>
    <font>
      <b/>
      <sz val="7.5"/>
      <name val="MS Sans Serif"/>
      <family val="2"/>
    </font>
    <font>
      <sz val="9"/>
      <name val="MS Sans Serif"/>
      <family val="2"/>
    </font>
    <font>
      <u/>
      <sz val="10"/>
      <name val="MS Sans Serif"/>
      <family val="2"/>
    </font>
    <font>
      <sz val="8.5"/>
      <name val="MS Sans Serif"/>
      <family val="2"/>
    </font>
    <font>
      <b/>
      <sz val="9"/>
      <name val="MS Sans Serif"/>
      <family val="2"/>
    </font>
    <font>
      <sz val="9"/>
      <name val="Arial"/>
      <family val="2"/>
    </font>
    <font>
      <sz val="9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40"/>
      <name val="Arial"/>
      <family val="2"/>
    </font>
    <font>
      <b/>
      <sz val="10"/>
      <color indexed="40"/>
      <name val="Arial"/>
      <family val="2"/>
    </font>
    <font>
      <sz val="12"/>
      <name val="MS Sans Serif"/>
      <family val="2"/>
    </font>
    <font>
      <sz val="20"/>
      <name val="Times New Roman"/>
      <family val="1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9.1999999999999993"/>
      <name val="MS Sans Serif"/>
      <family val="2"/>
    </font>
    <font>
      <sz val="8"/>
      <name val="Arial"/>
      <family val="2"/>
    </font>
    <font>
      <i/>
      <sz val="10"/>
      <name val="Arial"/>
      <family val="2"/>
    </font>
    <font>
      <b/>
      <sz val="15"/>
      <name val="MS Sans Serif"/>
      <family val="2"/>
    </font>
    <font>
      <b/>
      <sz val="13.5"/>
      <name val="MS Sans Serif"/>
      <family val="2"/>
    </font>
    <font>
      <sz val="13.5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vertAlign val="subscript"/>
      <sz val="10"/>
      <name val="Arial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0" tint="-0.14999847407452621"/>
        <bgColor indexed="64"/>
      </patternFill>
    </fill>
    <fill>
      <patternFill patternType="solid">
        <fgColor rgb="FF7DC98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584">
    <xf numFmtId="0" fontId="0" fillId="0" borderId="0" xfId="0"/>
    <xf numFmtId="0" fontId="2" fillId="1" borderId="1" xfId="3" applyFill="1" applyBorder="1"/>
    <xf numFmtId="0" fontId="2" fillId="1" borderId="2" xfId="3" applyFill="1" applyBorder="1"/>
    <xf numFmtId="0" fontId="2" fillId="1" borderId="3" xfId="3" applyFill="1" applyBorder="1"/>
    <xf numFmtId="0" fontId="2" fillId="0" borderId="0" xfId="3"/>
    <xf numFmtId="0" fontId="2" fillId="1" borderId="4" xfId="3" applyFill="1" applyBorder="1"/>
    <xf numFmtId="0" fontId="2" fillId="1" borderId="0" xfId="3" applyFill="1"/>
    <xf numFmtId="0" fontId="2" fillId="1" borderId="5" xfId="3" applyFill="1" applyBorder="1"/>
    <xf numFmtId="0" fontId="2" fillId="0" borderId="1" xfId="3" applyBorder="1"/>
    <xf numFmtId="0" fontId="2" fillId="0" borderId="2" xfId="3" applyBorder="1"/>
    <xf numFmtId="0" fontId="2" fillId="0" borderId="3" xfId="3" applyBorder="1"/>
    <xf numFmtId="0" fontId="2" fillId="0" borderId="4" xfId="3" applyBorder="1"/>
    <xf numFmtId="0" fontId="2" fillId="0" borderId="5" xfId="3" applyBorder="1"/>
    <xf numFmtId="0" fontId="4" fillId="0" borderId="0" xfId="3" applyFont="1"/>
    <xf numFmtId="0" fontId="2" fillId="0" borderId="6" xfId="3" applyBorder="1"/>
    <xf numFmtId="0" fontId="2" fillId="0" borderId="7" xfId="3" applyBorder="1"/>
    <xf numFmtId="0" fontId="6" fillId="0" borderId="8" xfId="3" applyFont="1" applyBorder="1" applyAlignment="1">
      <alignment horizontal="center"/>
    </xf>
    <xf numFmtId="0" fontId="2" fillId="0" borderId="8" xfId="3" applyBorder="1" applyAlignment="1">
      <alignment horizontal="center"/>
    </xf>
    <xf numFmtId="0" fontId="2" fillId="0" borderId="9" xfId="3" applyBorder="1"/>
    <xf numFmtId="0" fontId="2" fillId="0" borderId="10" xfId="3" applyBorder="1"/>
    <xf numFmtId="0" fontId="2" fillId="0" borderId="5" xfId="3" applyBorder="1" applyAlignment="1">
      <alignment horizontal="center"/>
    </xf>
    <xf numFmtId="0" fontId="3" fillId="0" borderId="11" xfId="3" applyFont="1" applyBorder="1"/>
    <xf numFmtId="0" fontId="7" fillId="1" borderId="9" xfId="3" applyFont="1" applyFill="1" applyBorder="1"/>
    <xf numFmtId="0" fontId="2" fillId="1" borderId="9" xfId="3" applyFill="1" applyBorder="1"/>
    <xf numFmtId="0" fontId="2" fillId="1" borderId="10" xfId="3" applyFill="1" applyBorder="1"/>
    <xf numFmtId="0" fontId="3" fillId="0" borderId="4" xfId="3" applyFont="1" applyBorder="1"/>
    <xf numFmtId="0" fontId="3" fillId="0" borderId="0" xfId="3" applyFont="1"/>
    <xf numFmtId="0" fontId="3" fillId="0" borderId="9" xfId="3" applyFont="1" applyBorder="1"/>
    <xf numFmtId="0" fontId="2" fillId="0" borderId="12" xfId="3" applyBorder="1"/>
    <xf numFmtId="3" fontId="2" fillId="0" borderId="9" xfId="3" applyNumberFormat="1" applyBorder="1"/>
    <xf numFmtId="0" fontId="2" fillId="0" borderId="0" xfId="4"/>
    <xf numFmtId="164" fontId="2" fillId="0" borderId="9" xfId="7" applyFont="1" applyBorder="1" applyAlignment="1">
      <alignment horizontal="left"/>
    </xf>
    <xf numFmtId="0" fontId="5" fillId="0" borderId="1" xfId="3" applyFont="1" applyBorder="1" applyAlignment="1">
      <alignment horizontal="center" vertical="center"/>
    </xf>
    <xf numFmtId="0" fontId="2" fillId="0" borderId="1" xfId="3" applyBorder="1" applyAlignment="1">
      <alignment vertical="center"/>
    </xf>
    <xf numFmtId="0" fontId="2" fillId="0" borderId="3" xfId="3" applyBorder="1" applyAlignment="1">
      <alignment vertical="center"/>
    </xf>
    <xf numFmtId="0" fontId="5" fillId="0" borderId="3" xfId="3" applyFont="1" applyBorder="1" applyAlignment="1">
      <alignment vertical="center"/>
    </xf>
    <xf numFmtId="0" fontId="7" fillId="1" borderId="11" xfId="3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14" fillId="0" borderId="0" xfId="0" applyNumberFormat="1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justify"/>
    </xf>
    <xf numFmtId="0" fontId="19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6" fillId="0" borderId="4" xfId="0" applyFont="1" applyBorder="1"/>
    <xf numFmtId="0" fontId="16" fillId="0" borderId="0" xfId="0" applyFont="1"/>
    <xf numFmtId="0" fontId="16" fillId="0" borderId="5" xfId="0" applyFont="1" applyBorder="1"/>
    <xf numFmtId="0" fontId="16" fillId="0" borderId="5" xfId="0" applyFont="1" applyBorder="1" applyAlignment="1">
      <alignment horizontal="right"/>
    </xf>
    <xf numFmtId="0" fontId="16" fillId="0" borderId="0" xfId="0" applyFont="1" applyAlignment="1">
      <alignment horizontal="fill"/>
    </xf>
    <xf numFmtId="0" fontId="16" fillId="0" borderId="5" xfId="0" applyFont="1" applyBorder="1" applyAlignment="1">
      <alignment horizontal="fill"/>
    </xf>
    <xf numFmtId="0" fontId="0" fillId="0" borderId="0" xfId="0" applyAlignment="1">
      <alignment horizontal="justify" wrapText="1"/>
    </xf>
    <xf numFmtId="0" fontId="0" fillId="0" borderId="5" xfId="0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16" fillId="0" borderId="7" xfId="0" applyFont="1" applyBorder="1"/>
    <xf numFmtId="0" fontId="16" fillId="0" borderId="12" xfId="0" applyFont="1" applyBorder="1"/>
    <xf numFmtId="0" fontId="11" fillId="0" borderId="4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12" xfId="0" applyFont="1" applyBorder="1"/>
    <xf numFmtId="0" fontId="11" fillId="0" borderId="0" xfId="0" applyFont="1" applyAlignment="1">
      <alignment horizontal="right"/>
    </xf>
    <xf numFmtId="0" fontId="13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4" xfId="0" applyFont="1" applyBorder="1"/>
    <xf numFmtId="0" fontId="20" fillId="0" borderId="6" xfId="3" applyFont="1" applyBorder="1" applyAlignment="1">
      <alignment vertical="top"/>
    </xf>
    <xf numFmtId="14" fontId="2" fillId="0" borderId="10" xfId="3" applyNumberFormat="1" applyBorder="1" applyAlignment="1">
      <alignment horizontal="center"/>
    </xf>
    <xf numFmtId="0" fontId="0" fillId="0" borderId="0" xfId="0" applyAlignment="1">
      <alignment horizontal="center"/>
    </xf>
    <xf numFmtId="3" fontId="13" fillId="0" borderId="8" xfId="0" applyNumberFormat="1" applyFont="1" applyBorder="1" applyAlignment="1">
      <alignment horizontal="center" vertical="top" textRotation="90"/>
    </xf>
    <xf numFmtId="0" fontId="0" fillId="0" borderId="8" xfId="0" applyBorder="1" applyAlignment="1">
      <alignment horizontal="center" vertical="top" textRotation="90"/>
    </xf>
    <xf numFmtId="0" fontId="0" fillId="0" borderId="9" xfId="0" applyBorder="1"/>
    <xf numFmtId="0" fontId="0" fillId="0" borderId="5" xfId="0" applyBorder="1"/>
    <xf numFmtId="0" fontId="2" fillId="0" borderId="4" xfId="3" applyBorder="1" applyAlignment="1">
      <alignment horizontal="right"/>
    </xf>
    <xf numFmtId="0" fontId="2" fillId="0" borderId="8" xfId="3" applyBorder="1"/>
    <xf numFmtId="0" fontId="2" fillId="0" borderId="14" xfId="3" applyBorder="1"/>
    <xf numFmtId="0" fontId="29" fillId="0" borderId="5" xfId="0" applyFont="1" applyBorder="1"/>
    <xf numFmtId="0" fontId="2" fillId="1" borderId="3" xfId="3" applyFill="1" applyBorder="1" applyAlignment="1">
      <alignment horizontal="center" vertical="center"/>
    </xf>
    <xf numFmtId="0" fontId="2" fillId="0" borderId="13" xfId="3" applyBorder="1"/>
    <xf numFmtId="0" fontId="5" fillId="0" borderId="0" xfId="3" applyFont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33" fillId="0" borderId="0" xfId="0" applyFont="1"/>
    <xf numFmtId="0" fontId="20" fillId="0" borderId="0" xfId="0" applyFont="1" applyAlignment="1">
      <alignment horizontal="center"/>
    </xf>
    <xf numFmtId="0" fontId="29" fillId="0" borderId="0" xfId="0" applyFont="1"/>
    <xf numFmtId="2" fontId="27" fillId="0" borderId="0" xfId="0" applyNumberFormat="1" applyFont="1"/>
    <xf numFmtId="4" fontId="2" fillId="0" borderId="7" xfId="3" applyNumberFormat="1" applyBorder="1" applyAlignment="1">
      <alignment horizontal="left"/>
    </xf>
    <xf numFmtId="0" fontId="11" fillId="0" borderId="5" xfId="0" applyFont="1" applyBorder="1"/>
    <xf numFmtId="0" fontId="6" fillId="0" borderId="0" xfId="0" applyFont="1"/>
    <xf numFmtId="0" fontId="2" fillId="0" borderId="10" xfId="3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4" xfId="0" applyFont="1" applyBorder="1"/>
    <xf numFmtId="0" fontId="2" fillId="0" borderId="0" xfId="0" applyFont="1"/>
    <xf numFmtId="0" fontId="0" fillId="0" borderId="0" xfId="0" applyAlignment="1">
      <alignment horizontal="left" vertical="center"/>
    </xf>
    <xf numFmtId="0" fontId="2" fillId="0" borderId="5" xfId="0" applyFont="1" applyBorder="1"/>
    <xf numFmtId="0" fontId="2" fillId="0" borderId="0" xfId="0" applyFont="1" applyAlignment="1">
      <alignment horizontal="fill"/>
    </xf>
    <xf numFmtId="0" fontId="2" fillId="0" borderId="5" xfId="0" applyFont="1" applyBorder="1" applyAlignment="1">
      <alignment horizontal="fill"/>
    </xf>
    <xf numFmtId="0" fontId="3" fillId="0" borderId="4" xfId="0" applyFont="1" applyBorder="1"/>
    <xf numFmtId="0" fontId="2" fillId="0" borderId="7" xfId="0" applyFont="1" applyBorder="1"/>
    <xf numFmtId="0" fontId="2" fillId="0" borderId="12" xfId="0" applyFont="1" applyBorder="1"/>
    <xf numFmtId="0" fontId="30" fillId="0" borderId="0" xfId="0" applyFont="1"/>
    <xf numFmtId="167" fontId="0" fillId="0" borderId="2" xfId="0" applyNumberFormat="1" applyBorder="1"/>
    <xf numFmtId="0" fontId="37" fillId="0" borderId="0" xfId="0" applyFont="1"/>
    <xf numFmtId="0" fontId="37" fillId="1" borderId="4" xfId="0" applyFont="1" applyFill="1" applyBorder="1"/>
    <xf numFmtId="0" fontId="37" fillId="1" borderId="0" xfId="0" applyFont="1" applyFill="1"/>
    <xf numFmtId="0" fontId="37" fillId="1" borderId="5" xfId="0" applyFont="1" applyFill="1" applyBorder="1"/>
    <xf numFmtId="0" fontId="37" fillId="1" borderId="1" xfId="0" applyFont="1" applyFill="1" applyBorder="1"/>
    <xf numFmtId="0" fontId="37" fillId="1" borderId="2" xfId="0" applyFont="1" applyFill="1" applyBorder="1"/>
    <xf numFmtId="0" fontId="37" fillId="1" borderId="3" xfId="0" applyFont="1" applyFill="1" applyBorder="1"/>
    <xf numFmtId="0" fontId="37" fillId="1" borderId="6" xfId="0" applyFont="1" applyFill="1" applyBorder="1"/>
    <xf numFmtId="0" fontId="37" fillId="1" borderId="7" xfId="0" applyFont="1" applyFill="1" applyBorder="1"/>
    <xf numFmtId="0" fontId="37" fillId="1" borderId="12" xfId="0" applyFont="1" applyFill="1" applyBorder="1"/>
    <xf numFmtId="0" fontId="37" fillId="1" borderId="0" xfId="0" applyFont="1" applyFill="1" applyAlignment="1">
      <alignment horizontal="center"/>
    </xf>
    <xf numFmtId="0" fontId="3" fillId="1" borderId="9" xfId="3" applyFont="1" applyFill="1" applyBorder="1"/>
    <xf numFmtId="0" fontId="3" fillId="1" borderId="10" xfId="3" applyFont="1" applyFill="1" applyBorder="1"/>
    <xf numFmtId="0" fontId="6" fillId="1" borderId="0" xfId="0" applyFont="1" applyFill="1"/>
    <xf numFmtId="0" fontId="11" fillId="1" borderId="0" xfId="0" applyFont="1" applyFill="1"/>
    <xf numFmtId="0" fontId="20" fillId="0" borderId="12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4" fontId="26" fillId="0" borderId="7" xfId="0" applyNumberFormat="1" applyFont="1" applyBorder="1" applyAlignment="1">
      <alignment horizontal="left"/>
    </xf>
    <xf numFmtId="4" fontId="26" fillId="0" borderId="12" xfId="0" applyNumberFormat="1" applyFont="1" applyBorder="1" applyAlignment="1">
      <alignment horizontal="left"/>
    </xf>
    <xf numFmtId="0" fontId="0" fillId="0" borderId="0" xfId="0" applyProtection="1">
      <protection locked="0"/>
    </xf>
    <xf numFmtId="0" fontId="2" fillId="0" borderId="0" xfId="4" applyProtection="1">
      <protection locked="0"/>
    </xf>
    <xf numFmtId="0" fontId="3" fillId="0" borderId="0" xfId="4" applyFont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4" applyAlignment="1" applyProtection="1">
      <alignment horizontal="center"/>
      <protection locked="0"/>
    </xf>
    <xf numFmtId="3" fontId="3" fillId="0" borderId="0" xfId="4" applyNumberFormat="1" applyFont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0" xfId="0" applyFont="1" applyProtection="1">
      <protection locked="0"/>
    </xf>
    <xf numFmtId="0" fontId="30" fillId="0" borderId="0" xfId="4" applyFont="1" applyAlignment="1" applyProtection="1">
      <alignment horizontal="center"/>
      <protection locked="0"/>
    </xf>
    <xf numFmtId="3" fontId="24" fillId="0" borderId="0" xfId="4" applyNumberFormat="1" applyFont="1" applyAlignment="1" applyProtection="1">
      <alignment horizontal="left"/>
      <protection locked="0"/>
    </xf>
    <xf numFmtId="3" fontId="24" fillId="0" borderId="0" xfId="4" applyNumberFormat="1" applyFont="1" applyAlignment="1" applyProtection="1">
      <alignment horizontal="center"/>
      <protection locked="0"/>
    </xf>
    <xf numFmtId="0" fontId="30" fillId="0" borderId="8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wrapText="1"/>
      <protection locked="0"/>
    </xf>
    <xf numFmtId="0" fontId="37" fillId="1" borderId="1" xfId="0" applyFont="1" applyFill="1" applyBorder="1" applyProtection="1">
      <protection locked="0"/>
    </xf>
    <xf numFmtId="0" fontId="37" fillId="1" borderId="2" xfId="0" applyFont="1" applyFill="1" applyBorder="1" applyProtection="1">
      <protection locked="0"/>
    </xf>
    <xf numFmtId="0" fontId="37" fillId="1" borderId="3" xfId="0" applyFont="1" applyFill="1" applyBorder="1" applyProtection="1">
      <protection locked="0"/>
    </xf>
    <xf numFmtId="0" fontId="37" fillId="1" borderId="4" xfId="0" applyFont="1" applyFill="1" applyBorder="1" applyProtection="1">
      <protection locked="0"/>
    </xf>
    <xf numFmtId="0" fontId="37" fillId="1" borderId="0" xfId="0" applyFont="1" applyFill="1" applyProtection="1">
      <protection locked="0"/>
    </xf>
    <xf numFmtId="0" fontId="37" fillId="1" borderId="5" xfId="0" applyFont="1" applyFill="1" applyBorder="1" applyProtection="1">
      <protection locked="0"/>
    </xf>
    <xf numFmtId="0" fontId="37" fillId="1" borderId="6" xfId="0" applyFont="1" applyFill="1" applyBorder="1" applyProtection="1">
      <protection locked="0"/>
    </xf>
    <xf numFmtId="0" fontId="37" fillId="1" borderId="7" xfId="0" applyFont="1" applyFill="1" applyBorder="1" applyProtection="1">
      <protection locked="0"/>
    </xf>
    <xf numFmtId="0" fontId="37" fillId="1" borderId="12" xfId="0" applyFont="1" applyFill="1" applyBorder="1" applyProtection="1"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32" fillId="0" borderId="4" xfId="0" applyFont="1" applyBorder="1" applyAlignment="1" applyProtection="1">
      <alignment horizontal="center"/>
      <protection locked="0"/>
    </xf>
    <xf numFmtId="0" fontId="22" fillId="0" borderId="14" xfId="0" applyFont="1" applyBorder="1" applyAlignment="1" applyProtection="1">
      <alignment horizontal="center"/>
      <protection locked="0"/>
    </xf>
    <xf numFmtId="0" fontId="32" fillId="0" borderId="6" xfId="0" applyFont="1" applyBorder="1" applyAlignment="1" applyProtection="1">
      <alignment horizontal="center"/>
      <protection locked="0"/>
    </xf>
    <xf numFmtId="0" fontId="32" fillId="0" borderId="1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textRotation="90" wrapText="1"/>
      <protection locked="0"/>
    </xf>
    <xf numFmtId="0" fontId="30" fillId="0" borderId="8" xfId="0" applyFont="1" applyBorder="1" applyProtection="1">
      <protection locked="0"/>
    </xf>
    <xf numFmtId="2" fontId="30" fillId="0" borderId="8" xfId="0" applyNumberFormat="1" applyFont="1" applyBorder="1" applyProtection="1">
      <protection locked="0"/>
    </xf>
    <xf numFmtId="10" fontId="30" fillId="0" borderId="8" xfId="6" applyNumberFormat="1" applyFont="1" applyBorder="1" applyProtection="1">
      <protection locked="0"/>
    </xf>
    <xf numFmtId="167" fontId="30" fillId="0" borderId="8" xfId="6" applyNumberFormat="1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8" xfId="0" applyBorder="1" applyProtection="1">
      <protection locked="0"/>
    </xf>
    <xf numFmtId="10" fontId="2" fillId="0" borderId="8" xfId="6" applyNumberFormat="1" applyBorder="1" applyProtection="1">
      <protection locked="0"/>
    </xf>
    <xf numFmtId="167" fontId="0" fillId="0" borderId="2" xfId="0" applyNumberFormat="1" applyBorder="1" applyProtection="1">
      <protection locked="0"/>
    </xf>
    <xf numFmtId="4" fontId="30" fillId="0" borderId="0" xfId="0" applyNumberFormat="1" applyFont="1" applyAlignment="1">
      <alignment horizontal="left"/>
    </xf>
    <xf numFmtId="4" fontId="30" fillId="0" borderId="5" xfId="0" applyNumberFormat="1" applyFont="1" applyBorder="1" applyAlignment="1">
      <alignment horizontal="left"/>
    </xf>
    <xf numFmtId="4" fontId="30" fillId="0" borderId="0" xfId="0" applyNumberFormat="1" applyFont="1"/>
    <xf numFmtId="4" fontId="30" fillId="0" borderId="5" xfId="0" applyNumberFormat="1" applyFont="1" applyBorder="1"/>
    <xf numFmtId="4" fontId="26" fillId="0" borderId="0" xfId="0" applyNumberFormat="1" applyFont="1"/>
    <xf numFmtId="4" fontId="26" fillId="0" borderId="5" xfId="0" applyNumberFormat="1" applyFont="1" applyBorder="1"/>
    <xf numFmtId="4" fontId="26" fillId="0" borderId="0" xfId="0" applyNumberFormat="1" applyFont="1" applyAlignment="1">
      <alignment horizontal="left"/>
    </xf>
    <xf numFmtId="4" fontId="26" fillId="0" borderId="5" xfId="0" applyNumberFormat="1" applyFont="1" applyBorder="1" applyAlignment="1">
      <alignment horizontal="left"/>
    </xf>
    <xf numFmtId="0" fontId="37" fillId="1" borderId="0" xfId="0" applyFont="1" applyFill="1" applyAlignment="1" applyProtection="1">
      <alignment horizontal="center"/>
      <protection locked="0"/>
    </xf>
    <xf numFmtId="0" fontId="32" fillId="0" borderId="11" xfId="0" applyFont="1" applyBorder="1" applyAlignment="1" applyProtection="1">
      <alignment horizontal="center"/>
      <protection locked="0"/>
    </xf>
    <xf numFmtId="49" fontId="32" fillId="0" borderId="15" xfId="0" applyNumberFormat="1" applyFont="1" applyBorder="1" applyAlignment="1" applyProtection="1">
      <alignment horizontal="center"/>
      <protection locked="0"/>
    </xf>
    <xf numFmtId="167" fontId="30" fillId="0" borderId="8" xfId="0" applyNumberFormat="1" applyFont="1" applyBorder="1"/>
    <xf numFmtId="2" fontId="30" fillId="0" borderId="8" xfId="0" applyNumberFormat="1" applyFont="1" applyBorder="1"/>
    <xf numFmtId="0" fontId="0" fillId="0" borderId="15" xfId="0" applyBorder="1"/>
    <xf numFmtId="0" fontId="33" fillId="2" borderId="4" xfId="0" applyFont="1" applyFill="1" applyBorder="1"/>
    <xf numFmtId="0" fontId="33" fillId="2" borderId="0" xfId="0" applyFont="1" applyFill="1"/>
    <xf numFmtId="0" fontId="33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40" fillId="0" borderId="0" xfId="0" applyFont="1"/>
    <xf numFmtId="0" fontId="41" fillId="2" borderId="0" xfId="0" applyFont="1" applyFill="1" applyAlignment="1">
      <alignment horizontal="center"/>
    </xf>
    <xf numFmtId="0" fontId="22" fillId="0" borderId="15" xfId="0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49" fontId="30" fillId="0" borderId="10" xfId="0" applyNumberFormat="1" applyFont="1" applyBorder="1" applyAlignment="1" applyProtection="1">
      <alignment horizontal="left" wrapText="1"/>
      <protection locked="0"/>
    </xf>
    <xf numFmtId="0" fontId="30" fillId="0" borderId="9" xfId="0" applyFont="1" applyBorder="1" applyAlignment="1" applyProtection="1">
      <alignment horizontal="left" vertical="top" wrapText="1"/>
      <protection locked="0"/>
    </xf>
    <xf numFmtId="49" fontId="30" fillId="0" borderId="10" xfId="2" applyNumberFormat="1" applyBorder="1" applyAlignment="1" applyProtection="1">
      <alignment horizontal="left" vertical="center" wrapText="1"/>
      <protection locked="0"/>
    </xf>
    <xf numFmtId="0" fontId="30" fillId="0" borderId="10" xfId="0" applyFont="1" applyBorder="1" applyAlignment="1" applyProtection="1">
      <alignment horizontal="left" vertical="center"/>
      <protection locked="0"/>
    </xf>
    <xf numFmtId="0" fontId="22" fillId="0" borderId="9" xfId="2" applyFont="1" applyBorder="1" applyAlignment="1" applyProtection="1">
      <alignment horizontal="center" wrapText="1"/>
      <protection locked="0"/>
    </xf>
    <xf numFmtId="10" fontId="3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5" fontId="0" fillId="0" borderId="0" xfId="0" applyNumberFormat="1" applyAlignment="1" applyProtection="1">
      <alignment vertical="center"/>
      <protection locked="0"/>
    </xf>
    <xf numFmtId="2" fontId="30" fillId="0" borderId="10" xfId="0" applyNumberFormat="1" applyFont="1" applyBorder="1" applyAlignment="1" applyProtection="1">
      <alignment horizontal="center" vertical="center" wrapText="1"/>
      <protection locked="0"/>
    </xf>
    <xf numFmtId="10" fontId="30" fillId="0" borderId="8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 applyProtection="1">
      <alignment vertical="center" textRotation="90" wrapText="1"/>
      <protection locked="0"/>
    </xf>
    <xf numFmtId="49" fontId="0" fillId="0" borderId="11" xfId="0" applyNumberFormat="1" applyBorder="1" applyAlignment="1" applyProtection="1">
      <alignment vertical="center" textRotation="90" wrapText="1"/>
      <protection locked="0"/>
    </xf>
    <xf numFmtId="0" fontId="30" fillId="0" borderId="9" xfId="0" applyFont="1" applyBorder="1" applyAlignment="1">
      <alignment horizontal="right" vertical="center"/>
    </xf>
    <xf numFmtId="165" fontId="30" fillId="0" borderId="8" xfId="0" applyNumberFormat="1" applyFont="1" applyBorder="1" applyAlignment="1">
      <alignment vertical="center"/>
    </xf>
    <xf numFmtId="165" fontId="30" fillId="0" borderId="8" xfId="2" applyNumberFormat="1" applyBorder="1" applyAlignment="1">
      <alignment horizontal="center" vertical="center" wrapText="1"/>
    </xf>
    <xf numFmtId="10" fontId="0" fillId="0" borderId="0" xfId="0" applyNumberFormat="1"/>
    <xf numFmtId="0" fontId="30" fillId="0" borderId="3" xfId="0" applyFont="1" applyBorder="1" applyAlignment="1" applyProtection="1">
      <alignment horizontal="left" vertical="center"/>
      <protection locked="0"/>
    </xf>
    <xf numFmtId="49" fontId="30" fillId="0" borderId="3" xfId="0" applyNumberFormat="1" applyFont="1" applyBorder="1" applyAlignment="1" applyProtection="1">
      <alignment horizontal="left" vertical="center" wrapText="1"/>
      <protection locked="0"/>
    </xf>
    <xf numFmtId="0" fontId="30" fillId="0" borderId="3" xfId="0" applyFont="1" applyBorder="1" applyAlignment="1" applyProtection="1">
      <alignment horizontal="left" vertical="center" wrapText="1"/>
      <protection locked="0"/>
    </xf>
    <xf numFmtId="165" fontId="30" fillId="0" borderId="8" xfId="2" applyNumberFormat="1" applyBorder="1" applyAlignment="1">
      <alignment horizontal="center" vertical="center"/>
    </xf>
    <xf numFmtId="0" fontId="3" fillId="0" borderId="0" xfId="4" applyFont="1" applyAlignment="1" applyProtection="1">
      <alignment horizontal="center" vertical="center"/>
      <protection locked="0"/>
    </xf>
    <xf numFmtId="0" fontId="22" fillId="0" borderId="9" xfId="2" applyFont="1" applyBorder="1" applyAlignment="1" applyProtection="1">
      <alignment horizontal="center" vertical="center" wrapText="1"/>
      <protection locked="0"/>
    </xf>
    <xf numFmtId="165" fontId="30" fillId="0" borderId="8" xfId="0" applyNumberFormat="1" applyFont="1" applyBorder="1" applyAlignment="1">
      <alignment horizontal="center" vertical="center"/>
    </xf>
    <xf numFmtId="165" fontId="30" fillId="0" borderId="10" xfId="0" applyNumberFormat="1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2" fontId="30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30" fillId="0" borderId="9" xfId="0" applyNumberFormat="1" applyFont="1" applyBorder="1" applyAlignment="1">
      <alignment horizontal="center" vertical="center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49" fontId="30" fillId="0" borderId="9" xfId="2" applyNumberFormat="1" applyBorder="1" applyAlignment="1" applyProtection="1">
      <alignment vertical="center" wrapText="1"/>
      <protection locked="0"/>
    </xf>
    <xf numFmtId="4" fontId="30" fillId="0" borderId="10" xfId="0" applyNumberFormat="1" applyFont="1" applyBorder="1" applyAlignment="1">
      <alignment horizontal="center"/>
    </xf>
    <xf numFmtId="4" fontId="24" fillId="0" borderId="10" xfId="0" applyNumberFormat="1" applyFont="1" applyBorder="1" applyAlignment="1">
      <alignment horizontal="center"/>
    </xf>
    <xf numFmtId="4" fontId="24" fillId="0" borderId="10" xfId="0" applyNumberFormat="1" applyFont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27" fillId="0" borderId="0" xfId="0" applyNumberFormat="1" applyFont="1" applyAlignment="1" applyProtection="1">
      <alignment horizontal="center"/>
      <protection locked="0"/>
    </xf>
    <xf numFmtId="0" fontId="36" fillId="0" borderId="8" xfId="2" applyFont="1" applyBorder="1" applyAlignment="1" applyProtection="1">
      <alignment vertical="center" wrapText="1"/>
      <protection locked="0"/>
    </xf>
    <xf numFmtId="0" fontId="36" fillId="0" borderId="10" xfId="2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165" fontId="0" fillId="0" borderId="9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0" fontId="36" fillId="0" borderId="8" xfId="2" applyFont="1" applyBorder="1" applyAlignment="1" applyProtection="1">
      <alignment horizontal="center" vertical="center" wrapText="1"/>
      <protection locked="0"/>
    </xf>
    <xf numFmtId="0" fontId="36" fillId="0" borderId="11" xfId="2" applyFont="1" applyBorder="1" applyAlignment="1" applyProtection="1">
      <alignment horizontal="center" vertical="center" wrapText="1"/>
      <protection locked="0"/>
    </xf>
    <xf numFmtId="0" fontId="30" fillId="0" borderId="11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0" fillId="0" borderId="10" xfId="0" applyBorder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30" fillId="0" borderId="10" xfId="0" applyFont="1" applyBorder="1" applyAlignment="1" applyProtection="1">
      <alignment vertical="center" wrapText="1"/>
      <protection locked="0"/>
    </xf>
    <xf numFmtId="4" fontId="30" fillId="0" borderId="0" xfId="0" applyNumberFormat="1" applyFont="1" applyAlignment="1" applyProtection="1">
      <alignment vertical="center"/>
      <protection locked="0"/>
    </xf>
    <xf numFmtId="3" fontId="24" fillId="0" borderId="0" xfId="4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vertical="center" textRotation="90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4" fontId="30" fillId="0" borderId="10" xfId="0" applyNumberFormat="1" applyFont="1" applyBorder="1" applyAlignment="1">
      <alignment horizontal="center" vertical="center"/>
    </xf>
    <xf numFmtId="0" fontId="24" fillId="0" borderId="11" xfId="2" applyFont="1" applyBorder="1" applyAlignment="1" applyProtection="1">
      <alignment horizontal="center" vertical="center"/>
      <protection locked="0"/>
    </xf>
    <xf numFmtId="4" fontId="24" fillId="0" borderId="10" xfId="5" applyNumberFormat="1" applyFont="1" applyBorder="1" applyAlignment="1">
      <alignment horizontal="center" vertical="center"/>
    </xf>
    <xf numFmtId="0" fontId="30" fillId="3" borderId="8" xfId="0" applyFont="1" applyFill="1" applyBorder="1" applyAlignment="1" applyProtection="1">
      <alignment horizontal="center" wrapText="1"/>
      <protection locked="0"/>
    </xf>
    <xf numFmtId="4" fontId="24" fillId="0" borderId="10" xfId="0" applyNumberFormat="1" applyFont="1" applyBorder="1" applyAlignment="1">
      <alignment horizontal="center" vertical="center"/>
    </xf>
    <xf numFmtId="2" fontId="30" fillId="3" borderId="8" xfId="0" applyNumberFormat="1" applyFont="1" applyFill="1" applyBorder="1"/>
    <xf numFmtId="167" fontId="30" fillId="3" borderId="8" xfId="0" applyNumberFormat="1" applyFont="1" applyFill="1" applyBorder="1"/>
    <xf numFmtId="49" fontId="24" fillId="0" borderId="0" xfId="0" applyNumberFormat="1" applyFont="1" applyAlignment="1" applyProtection="1">
      <alignment horizontal="center" vertical="center" textRotation="90" wrapText="1"/>
      <protection locked="0"/>
    </xf>
    <xf numFmtId="0" fontId="2" fillId="0" borderId="0" xfId="4" applyAlignment="1" applyProtection="1">
      <alignment horizontal="center" vertical="center"/>
      <protection locked="0"/>
    </xf>
    <xf numFmtId="4" fontId="2" fillId="3" borderId="0" xfId="3" applyNumberFormat="1" applyFill="1" applyAlignment="1">
      <alignment horizontal="left"/>
    </xf>
    <xf numFmtId="0" fontId="3" fillId="1" borderId="4" xfId="3" applyFont="1" applyFill="1" applyBorder="1" applyAlignment="1">
      <alignment horizontal="center"/>
    </xf>
    <xf numFmtId="0" fontId="3" fillId="1" borderId="0" xfId="3" applyFont="1" applyFill="1" applyAlignment="1">
      <alignment horizontal="center"/>
    </xf>
    <xf numFmtId="0" fontId="3" fillId="1" borderId="5" xfId="3" applyFont="1" applyFill="1" applyBorder="1" applyAlignment="1">
      <alignment horizontal="center"/>
    </xf>
    <xf numFmtId="0" fontId="21" fillId="0" borderId="11" xfId="3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2" fillId="0" borderId="0" xfId="3" applyAlignment="1">
      <alignment horizontal="center"/>
    </xf>
    <xf numFmtId="0" fontId="0" fillId="0" borderId="0" xfId="0" applyAlignment="1">
      <alignment horizontal="center"/>
    </xf>
    <xf numFmtId="0" fontId="14" fillId="0" borderId="4" xfId="3" applyFont="1" applyBorder="1" applyAlignment="1">
      <alignment vertical="center"/>
    </xf>
    <xf numFmtId="0" fontId="0" fillId="0" borderId="0" xfId="0"/>
    <xf numFmtId="0" fontId="2" fillId="1" borderId="11" xfId="3" applyFill="1" applyBorder="1" applyAlignment="1">
      <alignment horizontal="center" vertical="center"/>
    </xf>
    <xf numFmtId="0" fontId="2" fillId="1" borderId="10" xfId="3" applyFill="1" applyBorder="1" applyAlignment="1">
      <alignment horizontal="center" vertical="center"/>
    </xf>
    <xf numFmtId="0" fontId="5" fillId="1" borderId="11" xfId="3" applyFont="1" applyFill="1" applyBorder="1" applyAlignment="1">
      <alignment horizontal="center" vertical="center"/>
    </xf>
    <xf numFmtId="0" fontId="5" fillId="1" borderId="9" xfId="3" applyFont="1" applyFill="1" applyBorder="1" applyAlignment="1">
      <alignment horizontal="center" vertical="center"/>
    </xf>
    <xf numFmtId="0" fontId="5" fillId="1" borderId="10" xfId="3" applyFont="1" applyFill="1" applyBorder="1" applyAlignment="1">
      <alignment horizontal="center" vertical="center"/>
    </xf>
    <xf numFmtId="0" fontId="2" fillId="1" borderId="9" xfId="3" applyFill="1" applyBorder="1" applyAlignment="1">
      <alignment horizontal="center" vertical="center"/>
    </xf>
    <xf numFmtId="0" fontId="2" fillId="0" borderId="11" xfId="3" applyBorder="1"/>
    <xf numFmtId="0" fontId="0" fillId="0" borderId="9" xfId="0" applyBorder="1"/>
    <xf numFmtId="0" fontId="0" fillId="0" borderId="10" xfId="0" applyBorder="1"/>
    <xf numFmtId="0" fontId="2" fillId="0" borderId="9" xfId="3" applyBorder="1"/>
    <xf numFmtId="0" fontId="2" fillId="0" borderId="10" xfId="3" applyBorder="1"/>
    <xf numFmtId="0" fontId="2" fillId="0" borderId="1" xfId="3" applyBorder="1"/>
    <xf numFmtId="0" fontId="0" fillId="0" borderId="2" xfId="0" applyBorder="1"/>
    <xf numFmtId="0" fontId="0" fillId="0" borderId="3" xfId="0" applyBorder="1"/>
    <xf numFmtId="0" fontId="5" fillId="0" borderId="4" xfId="3" applyFont="1" applyBorder="1"/>
    <xf numFmtId="0" fontId="25" fillId="0" borderId="0" xfId="0" applyFont="1"/>
    <xf numFmtId="0" fontId="25" fillId="0" borderId="5" xfId="0" applyFont="1" applyBorder="1"/>
    <xf numFmtId="0" fontId="2" fillId="0" borderId="4" xfId="3" applyBorder="1"/>
    <xf numFmtId="0" fontId="0" fillId="0" borderId="5" xfId="0" applyBorder="1"/>
    <xf numFmtId="0" fontId="2" fillId="0" borderId="0" xfId="3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8" fillId="0" borderId="1" xfId="3" applyFont="1" applyBorder="1"/>
    <xf numFmtId="0" fontId="25" fillId="0" borderId="2" xfId="0" applyFont="1" applyBorder="1"/>
    <xf numFmtId="0" fontId="25" fillId="0" borderId="3" xfId="0" applyFont="1" applyBorder="1"/>
    <xf numFmtId="0" fontId="2" fillId="0" borderId="4" xfId="3" applyBorder="1" applyAlignment="1">
      <alignment horizontal="center"/>
    </xf>
    <xf numFmtId="4" fontId="2" fillId="0" borderId="0" xfId="3" applyNumberFormat="1" applyAlignment="1">
      <alignment horizontal="left"/>
    </xf>
    <xf numFmtId="4" fontId="0" fillId="0" borderId="0" xfId="0" applyNumberFormat="1" applyAlignment="1">
      <alignment horizontal="left"/>
    </xf>
    <xf numFmtId="4" fontId="0" fillId="0" borderId="5" xfId="0" applyNumberFormat="1" applyBorder="1" applyAlignment="1">
      <alignment horizontal="left"/>
    </xf>
    <xf numFmtId="0" fontId="5" fillId="0" borderId="4" xfId="3" applyFont="1" applyBorder="1" applyAlignment="1">
      <alignment horizontal="left"/>
    </xf>
    <xf numFmtId="0" fontId="5" fillId="0" borderId="0" xfId="3" applyFont="1" applyAlignment="1">
      <alignment horizontal="left"/>
    </xf>
    <xf numFmtId="0" fontId="5" fillId="0" borderId="5" xfId="3" applyFont="1" applyBorder="1" applyAlignment="1">
      <alignment horizontal="left"/>
    </xf>
    <xf numFmtId="0" fontId="14" fillId="0" borderId="4" xfId="3" applyFont="1" applyBorder="1" applyAlignment="1">
      <alignment vertical="center" wrapText="1"/>
    </xf>
    <xf numFmtId="0" fontId="0" fillId="0" borderId="0" xfId="0" applyAlignment="1">
      <alignment wrapText="1"/>
    </xf>
    <xf numFmtId="0" fontId="14" fillId="0" borderId="4" xfId="3" applyFont="1" applyBorder="1"/>
    <xf numFmtId="0" fontId="5" fillId="0" borderId="6" xfId="3" applyFont="1" applyBorder="1" applyAlignment="1">
      <alignment horizontal="left" wrapText="1"/>
    </xf>
    <xf numFmtId="0" fontId="5" fillId="0" borderId="7" xfId="3" applyFont="1" applyBorder="1" applyAlignment="1">
      <alignment horizontal="left" wrapText="1"/>
    </xf>
    <xf numFmtId="0" fontId="5" fillId="0" borderId="12" xfId="3" applyFont="1" applyBorder="1" applyAlignment="1">
      <alignment horizontal="left" wrapText="1"/>
    </xf>
    <xf numFmtId="0" fontId="2" fillId="0" borderId="0" xfId="3"/>
    <xf numFmtId="0" fontId="23" fillId="0" borderId="4" xfId="3" applyFont="1" applyBorder="1"/>
    <xf numFmtId="0" fontId="22" fillId="0" borderId="0" xfId="0" applyFont="1"/>
    <xf numFmtId="0" fontId="3" fillId="0" borderId="0" xfId="3" applyFont="1"/>
    <xf numFmtId="0" fontId="5" fillId="0" borderId="0" xfId="3" applyFont="1"/>
    <xf numFmtId="0" fontId="2" fillId="0" borderId="1" xfId="3" applyBorder="1" applyAlignment="1">
      <alignment horizontal="left"/>
    </xf>
    <xf numFmtId="0" fontId="2" fillId="0" borderId="2" xfId="3" applyBorder="1" applyAlignment="1">
      <alignment horizontal="left"/>
    </xf>
    <xf numFmtId="0" fontId="2" fillId="0" borderId="3" xfId="3" applyBorder="1" applyAlignment="1">
      <alignment horizontal="left"/>
    </xf>
    <xf numFmtId="0" fontId="2" fillId="0" borderId="7" xfId="3" applyBorder="1" applyAlignment="1">
      <alignment horizontal="center"/>
    </xf>
    <xf numFmtId="0" fontId="2" fillId="0" borderId="12" xfId="3" applyBorder="1" applyAlignment="1">
      <alignment horizontal="center"/>
    </xf>
    <xf numFmtId="0" fontId="2" fillId="0" borderId="9" xfId="3" applyBorder="1" applyAlignment="1">
      <alignment horizontal="left"/>
    </xf>
    <xf numFmtId="0" fontId="3" fillId="0" borderId="9" xfId="3" applyFont="1" applyBorder="1"/>
    <xf numFmtId="4" fontId="2" fillId="0" borderId="9" xfId="3" applyNumberFormat="1" applyBorder="1" applyAlignment="1">
      <alignment horizontal="left"/>
    </xf>
    <xf numFmtId="4" fontId="0" fillId="0" borderId="9" xfId="0" applyNumberFormat="1" applyBorder="1" applyAlignment="1">
      <alignment horizontal="left"/>
    </xf>
    <xf numFmtId="4" fontId="2" fillId="0" borderId="9" xfId="7" applyNumberFormat="1" applyFont="1" applyBorder="1" applyAlignment="1">
      <alignment horizontal="left"/>
    </xf>
    <xf numFmtId="0" fontId="38" fillId="1" borderId="11" xfId="3" applyFont="1" applyFill="1" applyBorder="1" applyAlignment="1">
      <alignment vertical="center"/>
    </xf>
    <xf numFmtId="0" fontId="39" fillId="0" borderId="9" xfId="0" applyFont="1" applyBorder="1"/>
    <xf numFmtId="0" fontId="39" fillId="0" borderId="10" xfId="0" applyFont="1" applyBorder="1"/>
    <xf numFmtId="0" fontId="28" fillId="0" borderId="15" xfId="3" applyFont="1" applyBorder="1" applyAlignment="1">
      <alignment horizontal="center" vertical="center" textRotation="90"/>
    </xf>
    <xf numFmtId="0" fontId="28" fillId="0" borderId="8" xfId="3" applyFont="1" applyBorder="1" applyAlignment="1">
      <alignment horizontal="center" vertical="center" textRotation="90"/>
    </xf>
    <xf numFmtId="0" fontId="3" fillId="0" borderId="9" xfId="3" applyFont="1" applyBorder="1" applyAlignment="1">
      <alignment wrapText="1"/>
    </xf>
    <xf numFmtId="0" fontId="0" fillId="0" borderId="9" xfId="0" applyBorder="1" applyAlignment="1">
      <alignment wrapText="1"/>
    </xf>
    <xf numFmtId="0" fontId="3" fillId="0" borderId="7" xfId="3" applyFont="1" applyBorder="1"/>
    <xf numFmtId="0" fontId="0" fillId="0" borderId="7" xfId="0" applyBorder="1"/>
    <xf numFmtId="0" fontId="21" fillId="0" borderId="9" xfId="3" applyFont="1" applyBorder="1"/>
    <xf numFmtId="0" fontId="22" fillId="0" borderId="9" xfId="0" applyFont="1" applyBorder="1"/>
    <xf numFmtId="0" fontId="3" fillId="0" borderId="9" xfId="3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4" fillId="0" borderId="8" xfId="0" applyFont="1" applyBorder="1" applyProtection="1">
      <protection locked="0"/>
    </xf>
    <xf numFmtId="0" fontId="30" fillId="0" borderId="11" xfId="2" applyBorder="1" applyAlignment="1" applyProtection="1">
      <alignment horizontal="left"/>
      <protection locked="0"/>
    </xf>
    <xf numFmtId="0" fontId="30" fillId="0" borderId="9" xfId="2" applyBorder="1" applyAlignment="1" applyProtection="1">
      <alignment horizontal="left"/>
      <protection locked="0"/>
    </xf>
    <xf numFmtId="49" fontId="30" fillId="0" borderId="9" xfId="2" applyNumberFormat="1" applyBorder="1" applyAlignment="1" applyProtection="1">
      <alignment horizontal="left" vertical="top" wrapText="1"/>
      <protection locked="0"/>
    </xf>
    <xf numFmtId="49" fontId="30" fillId="0" borderId="10" xfId="2" applyNumberFormat="1" applyBorder="1" applyAlignment="1" applyProtection="1">
      <alignment horizontal="left" vertical="top" wrapText="1"/>
      <protection locked="0"/>
    </xf>
    <xf numFmtId="49" fontId="30" fillId="0" borderId="9" xfId="2" applyNumberFormat="1" applyBorder="1" applyAlignment="1" applyProtection="1">
      <alignment horizontal="left" vertical="center" wrapText="1"/>
      <protection locked="0"/>
    </xf>
    <xf numFmtId="0" fontId="36" fillId="0" borderId="0" xfId="2" applyFont="1" applyAlignment="1" applyProtection="1">
      <alignment horizontal="center"/>
      <protection locked="0"/>
    </xf>
    <xf numFmtId="0" fontId="30" fillId="0" borderId="11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49" fontId="30" fillId="0" borderId="11" xfId="0" applyNumberFormat="1" applyFont="1" applyBorder="1" applyAlignment="1" applyProtection="1">
      <alignment horizontal="left" wrapText="1"/>
      <protection locked="0"/>
    </xf>
    <xf numFmtId="49" fontId="30" fillId="0" borderId="9" xfId="0" applyNumberFormat="1" applyFont="1" applyBorder="1" applyAlignment="1" applyProtection="1">
      <alignment horizontal="left" wrapText="1"/>
      <protection locked="0"/>
    </xf>
    <xf numFmtId="0" fontId="30" fillId="0" borderId="11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30" fillId="0" borderId="9" xfId="0" applyFont="1" applyBorder="1" applyAlignment="1" applyProtection="1">
      <alignment vertical="center" wrapText="1"/>
      <protection locked="0"/>
    </xf>
    <xf numFmtId="0" fontId="36" fillId="0" borderId="11" xfId="2" applyFont="1" applyBorder="1" applyAlignment="1" applyProtection="1">
      <alignment vertical="center" wrapText="1"/>
      <protection locked="0"/>
    </xf>
    <xf numFmtId="0" fontId="36" fillId="0" borderId="9" xfId="2" applyFont="1" applyBorder="1" applyAlignment="1" applyProtection="1">
      <alignment vertical="center" wrapText="1"/>
      <protection locked="0"/>
    </xf>
    <xf numFmtId="0" fontId="36" fillId="0" borderId="10" xfId="2" applyFont="1" applyBorder="1" applyAlignment="1" applyProtection="1">
      <alignment vertical="center" wrapText="1"/>
      <protection locked="0"/>
    </xf>
    <xf numFmtId="49" fontId="30" fillId="0" borderId="1" xfId="0" applyNumberFormat="1" applyFont="1" applyBorder="1" applyAlignment="1" applyProtection="1">
      <alignment horizontal="left" vertical="center" wrapText="1"/>
      <protection locked="0"/>
    </xf>
    <xf numFmtId="49" fontId="30" fillId="0" borderId="2" xfId="0" applyNumberFormat="1" applyFont="1" applyBorder="1" applyAlignment="1" applyProtection="1">
      <alignment horizontal="left" vertical="center" wrapText="1"/>
      <protection locked="0"/>
    </xf>
    <xf numFmtId="49" fontId="30" fillId="0" borderId="11" xfId="0" applyNumberFormat="1" applyFont="1" applyBorder="1" applyAlignment="1" applyProtection="1">
      <alignment horizontal="left" vertical="center" wrapText="1"/>
      <protection locked="0"/>
    </xf>
    <xf numFmtId="49" fontId="30" fillId="0" borderId="9" xfId="0" applyNumberFormat="1" applyFont="1" applyBorder="1" applyAlignment="1" applyProtection="1">
      <alignment horizontal="left" vertical="center" wrapText="1"/>
      <protection locked="0"/>
    </xf>
    <xf numFmtId="0" fontId="24" fillId="0" borderId="11" xfId="2" applyFont="1" applyBorder="1" applyAlignment="1" applyProtection="1">
      <alignment horizontal="left"/>
      <protection locked="0"/>
    </xf>
    <xf numFmtId="0" fontId="24" fillId="0" borderId="9" xfId="2" applyFont="1" applyBorder="1" applyAlignment="1" applyProtection="1">
      <alignment horizontal="left"/>
      <protection locked="0"/>
    </xf>
    <xf numFmtId="0" fontId="24" fillId="0" borderId="9" xfId="2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5" fontId="0" fillId="3" borderId="13" xfId="0" applyNumberFormat="1" applyFill="1" applyBorder="1" applyAlignment="1" applyProtection="1">
      <alignment horizontal="center" vertical="center"/>
      <protection locked="0"/>
    </xf>
    <xf numFmtId="165" fontId="0" fillId="3" borderId="14" xfId="0" applyNumberFormat="1" applyFill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4" fontId="30" fillId="0" borderId="3" xfId="0" applyNumberFormat="1" applyFont="1" applyBorder="1" applyAlignment="1">
      <alignment horizontal="center" vertical="center"/>
    </xf>
    <xf numFmtId="4" fontId="30" fillId="0" borderId="5" xfId="0" applyNumberFormat="1" applyFont="1" applyBorder="1" applyAlignment="1">
      <alignment horizontal="center" vertical="center"/>
    </xf>
    <xf numFmtId="4" fontId="30" fillId="0" borderId="12" xfId="0" applyNumberFormat="1" applyFont="1" applyBorder="1" applyAlignment="1">
      <alignment horizontal="center" vertical="center"/>
    </xf>
    <xf numFmtId="0" fontId="38" fillId="1" borderId="11" xfId="4" applyFont="1" applyFill="1" applyBorder="1" applyAlignment="1" applyProtection="1">
      <alignment vertical="center"/>
      <protection locked="0"/>
    </xf>
    <xf numFmtId="0" fontId="39" fillId="0" borderId="9" xfId="0" applyFont="1" applyBorder="1" applyProtection="1">
      <protection locked="0"/>
    </xf>
    <xf numFmtId="0" fontId="39" fillId="0" borderId="10" xfId="0" applyFont="1" applyBorder="1" applyProtection="1">
      <protection locked="0"/>
    </xf>
    <xf numFmtId="49" fontId="24" fillId="4" borderId="8" xfId="0" applyNumberFormat="1" applyFont="1" applyFill="1" applyBorder="1" applyAlignment="1" applyProtection="1">
      <alignment horizontal="center" vertical="center" textRotation="90" wrapText="1"/>
      <protection locked="0"/>
    </xf>
    <xf numFmtId="49" fontId="24" fillId="4" borderId="11" xfId="0" applyNumberFormat="1" applyFont="1" applyFill="1" applyBorder="1" applyAlignment="1" applyProtection="1">
      <alignment horizontal="center" vertical="center" textRotation="90" wrapText="1"/>
      <protection locked="0"/>
    </xf>
    <xf numFmtId="49" fontId="30" fillId="0" borderId="9" xfId="2" applyNumberFormat="1" applyBorder="1" applyAlignment="1" applyProtection="1">
      <alignment vertical="center" wrapText="1"/>
      <protection locked="0"/>
    </xf>
    <xf numFmtId="0" fontId="24" fillId="0" borderId="10" xfId="2" applyFont="1" applyBorder="1" applyAlignment="1" applyProtection="1">
      <alignment horizontal="left"/>
      <protection locked="0"/>
    </xf>
    <xf numFmtId="49" fontId="30" fillId="0" borderId="10" xfId="0" applyNumberFormat="1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wrapText="1"/>
      <protection locked="0"/>
    </xf>
    <xf numFmtId="0" fontId="30" fillId="0" borderId="1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4" fillId="4" borderId="11" xfId="0" applyFont="1" applyFill="1" applyBorder="1" applyAlignment="1" applyProtection="1">
      <alignment horizontal="center" vertical="center" wrapText="1"/>
      <protection locked="0"/>
    </xf>
    <xf numFmtId="0" fontId="24" fillId="4" borderId="9" xfId="0" applyFont="1" applyFill="1" applyBorder="1" applyAlignment="1" applyProtection="1">
      <alignment horizontal="center" vertical="center" wrapText="1"/>
      <protection locked="0"/>
    </xf>
    <xf numFmtId="0" fontId="24" fillId="4" borderId="10" xfId="0" applyFont="1" applyFill="1" applyBorder="1" applyAlignment="1" applyProtection="1">
      <alignment horizontal="center" vertical="center" wrapText="1"/>
      <protection locked="0"/>
    </xf>
    <xf numFmtId="0" fontId="24" fillId="4" borderId="11" xfId="0" applyFont="1" applyFill="1" applyBorder="1" applyAlignment="1" applyProtection="1">
      <alignment horizontal="center" wrapText="1"/>
      <protection locked="0"/>
    </xf>
    <xf numFmtId="0" fontId="24" fillId="4" borderId="9" xfId="0" applyFont="1" applyFill="1" applyBorder="1" applyAlignment="1" applyProtection="1">
      <alignment horizontal="center" wrapText="1"/>
      <protection locked="0"/>
    </xf>
    <xf numFmtId="0" fontId="24" fillId="4" borderId="10" xfId="0" applyFont="1" applyFill="1" applyBorder="1" applyAlignment="1" applyProtection="1">
      <alignment horizontal="center" wrapText="1"/>
      <protection locked="0"/>
    </xf>
    <xf numFmtId="0" fontId="24" fillId="0" borderId="11" xfId="0" applyFont="1" applyBorder="1" applyAlignment="1" applyProtection="1">
      <alignment horizontal="center" wrapText="1"/>
      <protection locked="0"/>
    </xf>
    <xf numFmtId="0" fontId="24" fillId="0" borderId="9" xfId="0" applyFont="1" applyBorder="1" applyAlignment="1" applyProtection="1">
      <alignment horizontal="center" wrapText="1"/>
      <protection locked="0"/>
    </xf>
    <xf numFmtId="0" fontId="30" fillId="0" borderId="4" xfId="0" applyFon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left" wrapText="1"/>
      <protection locked="0"/>
    </xf>
    <xf numFmtId="49" fontId="0" fillId="0" borderId="10" xfId="0" applyNumberFormat="1" applyBorder="1" applyAlignment="1" applyProtection="1">
      <alignment horizontal="left" wrapText="1"/>
      <protection locked="0"/>
    </xf>
    <xf numFmtId="49" fontId="24" fillId="4" borderId="13" xfId="0" applyNumberFormat="1" applyFont="1" applyFill="1" applyBorder="1" applyAlignment="1" applyProtection="1">
      <alignment horizontal="center" vertical="center" textRotation="90" wrapText="1"/>
      <protection locked="0"/>
    </xf>
    <xf numFmtId="49" fontId="24" fillId="4" borderId="14" xfId="0" applyNumberFormat="1" applyFont="1" applyFill="1" applyBorder="1" applyAlignment="1" applyProtection="1">
      <alignment horizontal="center" vertical="center" textRotation="90" wrapText="1"/>
      <protection locked="0"/>
    </xf>
    <xf numFmtId="49" fontId="24" fillId="4" borderId="15" xfId="0" applyNumberFormat="1" applyFont="1" applyFill="1" applyBorder="1" applyAlignment="1" applyProtection="1">
      <alignment horizontal="center" vertical="center" textRotation="90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0" xfId="0" applyFont="1" applyAlignment="1">
      <alignment horizontal="center" vertical="center" textRotation="180"/>
    </xf>
    <xf numFmtId="0" fontId="32" fillId="0" borderId="13" xfId="0" applyFont="1" applyBorder="1" applyAlignment="1" applyProtection="1">
      <alignment horizontal="center" vertical="center" textRotation="90" wrapText="1"/>
      <protection locked="0"/>
    </xf>
    <xf numFmtId="0" fontId="32" fillId="0" borderId="14" xfId="0" applyFont="1" applyBorder="1" applyAlignment="1" applyProtection="1">
      <alignment horizontal="center" vertical="center" textRotation="90" wrapText="1"/>
      <protection locked="0"/>
    </xf>
    <xf numFmtId="0" fontId="32" fillId="0" borderId="15" xfId="0" applyFont="1" applyBorder="1" applyAlignment="1" applyProtection="1">
      <alignment horizontal="center" vertical="center" textRotation="90" wrapText="1"/>
      <protection locked="0"/>
    </xf>
    <xf numFmtId="0" fontId="22" fillId="0" borderId="11" xfId="0" applyFont="1" applyBorder="1" applyAlignment="1" applyProtection="1">
      <alignment horizontal="center" wrapText="1"/>
      <protection locked="0"/>
    </xf>
    <xf numFmtId="0" fontId="22" fillId="0" borderId="9" xfId="0" applyFont="1" applyBorder="1" applyAlignment="1" applyProtection="1">
      <alignment horizontal="center" wrapText="1"/>
      <protection locked="0"/>
    </xf>
    <xf numFmtId="0" fontId="22" fillId="0" borderId="10" xfId="0" applyFont="1" applyBorder="1" applyAlignment="1" applyProtection="1">
      <alignment horizontal="center" wrapText="1"/>
      <protection locked="0"/>
    </xf>
    <xf numFmtId="0" fontId="32" fillId="0" borderId="13" xfId="0" applyFont="1" applyBorder="1" applyAlignment="1" applyProtection="1">
      <alignment horizontal="center" vertical="center" wrapText="1"/>
      <protection locked="0"/>
    </xf>
    <xf numFmtId="0" fontId="32" fillId="0" borderId="14" xfId="0" applyFont="1" applyBorder="1" applyAlignment="1" applyProtection="1">
      <alignment horizontal="center" vertical="center" wrapText="1"/>
      <protection locked="0"/>
    </xf>
    <xf numFmtId="0" fontId="32" fillId="0" borderId="15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 applyProtection="1">
      <alignment horizontal="center"/>
      <protection locked="0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0" fontId="37" fillId="1" borderId="0" xfId="0" applyFont="1" applyFill="1" applyAlignment="1" applyProtection="1">
      <alignment horizont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37" fillId="1" borderId="7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2" xfId="0" applyBorder="1" applyAlignment="1">
      <alignment vertical="top"/>
    </xf>
    <xf numFmtId="0" fontId="2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quotePrefix="1" applyFont="1" applyBorder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5" xfId="0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49" fontId="2" fillId="0" borderId="4" xfId="0" applyNumberFormat="1" applyFont="1" applyBorder="1" applyAlignment="1">
      <alignment horizontal="justify" wrapText="1" shrinkToFit="1"/>
    </xf>
    <xf numFmtId="49" fontId="2" fillId="0" borderId="0" xfId="0" applyNumberFormat="1" applyFont="1" applyAlignment="1">
      <alignment horizontal="justify" wrapText="1" shrinkToFit="1"/>
    </xf>
    <xf numFmtId="49" fontId="2" fillId="0" borderId="5" xfId="0" applyNumberFormat="1" applyFont="1" applyBorder="1" applyAlignment="1">
      <alignment horizontal="justify" wrapText="1" shrinkToFit="1"/>
    </xf>
    <xf numFmtId="0" fontId="3" fillId="0" borderId="13" xfId="0" applyFont="1" applyBorder="1" applyAlignment="1">
      <alignment horizontal="center" vertical="center" textRotation="90" wrapText="1" shrinkToFit="1"/>
    </xf>
    <xf numFmtId="0" fontId="3" fillId="0" borderId="14" xfId="0" applyFont="1" applyBorder="1" applyAlignment="1">
      <alignment horizontal="center" vertical="center" textRotation="90" wrapText="1" shrinkToFit="1"/>
    </xf>
    <xf numFmtId="0" fontId="3" fillId="0" borderId="15" xfId="0" applyFont="1" applyBorder="1" applyAlignment="1">
      <alignment horizontal="center" vertical="center" textRotation="90" wrapText="1" shrinkToFi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30" fillId="0" borderId="0" xfId="0" applyFont="1" applyAlignment="1">
      <alignment horizontal="justify" wrapText="1" shrinkToFit="1"/>
    </xf>
    <xf numFmtId="0" fontId="30" fillId="0" borderId="5" xfId="0" applyFont="1" applyBorder="1" applyAlignment="1">
      <alignment horizontal="justify" wrapText="1" shrinkToFit="1"/>
    </xf>
    <xf numFmtId="0" fontId="30" fillId="0" borderId="4" xfId="0" applyFont="1" applyBorder="1" applyAlignment="1">
      <alignment horizontal="justify" wrapText="1"/>
    </xf>
    <xf numFmtId="0" fontId="30" fillId="0" borderId="0" xfId="0" applyFont="1" applyAlignment="1">
      <alignment horizontal="justify" wrapText="1"/>
    </xf>
    <xf numFmtId="0" fontId="30" fillId="0" borderId="5" xfId="0" applyFont="1" applyBorder="1" applyAlignment="1">
      <alignment horizontal="justify" wrapText="1"/>
    </xf>
    <xf numFmtId="0" fontId="30" fillId="0" borderId="0" xfId="0" applyFont="1" applyAlignment="1" applyProtection="1">
      <alignment horizontal="left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wrapText="1"/>
    </xf>
    <xf numFmtId="0" fontId="37" fillId="1" borderId="0" xfId="0" applyFont="1" applyFill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9" xfId="0" applyFont="1" applyBorder="1" applyAlignment="1" applyProtection="1">
      <alignment horizontal="center" wrapText="1"/>
      <protection locked="0"/>
    </xf>
    <xf numFmtId="0" fontId="32" fillId="0" borderId="10" xfId="0" applyFont="1" applyBorder="1" applyAlignment="1" applyProtection="1">
      <alignment horizontal="center" wrapText="1"/>
      <protection locked="0"/>
    </xf>
    <xf numFmtId="0" fontId="24" fillId="0" borderId="0" xfId="0" applyFont="1" applyAlignment="1">
      <alignment horizontal="center"/>
    </xf>
    <xf numFmtId="0" fontId="16" fillId="0" borderId="4" xfId="0" quotePrefix="1" applyFont="1" applyBorder="1" applyAlignment="1">
      <alignment horizontal="justify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12" xfId="0" applyFont="1" applyBorder="1"/>
    <xf numFmtId="0" fontId="10" fillId="0" borderId="13" xfId="0" applyFont="1" applyBorder="1" applyAlignment="1">
      <alignment horizontal="center" vertical="center" textRotation="90" wrapText="1" shrinkToFit="1"/>
    </xf>
    <xf numFmtId="0" fontId="10" fillId="0" borderId="14" xfId="0" applyFont="1" applyBorder="1" applyAlignment="1">
      <alignment horizontal="center" vertical="center" textRotation="90" wrapText="1" shrinkToFit="1"/>
    </xf>
    <xf numFmtId="0" fontId="10" fillId="0" borderId="15" xfId="0" applyFont="1" applyBorder="1" applyAlignment="1">
      <alignment horizontal="center" vertical="center" textRotation="90" wrapText="1" shrinkToFit="1"/>
    </xf>
    <xf numFmtId="49" fontId="16" fillId="0" borderId="4" xfId="0" applyNumberFormat="1" applyFont="1" applyBorder="1" applyAlignment="1">
      <alignment horizontal="justify" wrapText="1" shrinkToFit="1"/>
    </xf>
    <xf numFmtId="0" fontId="1" fillId="0" borderId="0" xfId="0" applyFont="1" applyAlignment="1">
      <alignment horizontal="justify" wrapText="1" shrinkToFit="1"/>
    </xf>
    <xf numFmtId="0" fontId="1" fillId="0" borderId="5" xfId="0" applyFont="1" applyBorder="1" applyAlignment="1">
      <alignment horizontal="justify" wrapText="1" shrinkToFit="1"/>
    </xf>
    <xf numFmtId="0" fontId="1" fillId="0" borderId="4" xfId="0" applyFont="1" applyBorder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5" xfId="0" applyFont="1" applyBorder="1" applyAlignment="1">
      <alignment horizontal="justify" wrapText="1"/>
    </xf>
    <xf numFmtId="49" fontId="16" fillId="0" borderId="0" xfId="0" applyNumberFormat="1" applyFont="1" applyAlignment="1">
      <alignment horizontal="justify" wrapText="1" shrinkToFit="1"/>
    </xf>
    <xf numFmtId="49" fontId="16" fillId="0" borderId="5" xfId="0" applyNumberFormat="1" applyFont="1" applyBorder="1" applyAlignment="1">
      <alignment horizontal="justify" wrapText="1" shrinkToFit="1"/>
    </xf>
    <xf numFmtId="0" fontId="30" fillId="0" borderId="0" xfId="0" applyFont="1" applyAlignment="1">
      <alignment horizontal="left" wrapText="1"/>
    </xf>
    <xf numFmtId="0" fontId="41" fillId="2" borderId="0" xfId="0" applyFont="1" applyFill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3" fillId="1" borderId="11" xfId="0" applyFont="1" applyFill="1" applyBorder="1" applyAlignment="1">
      <alignment horizontal="center" vertical="center"/>
    </xf>
    <xf numFmtId="0" fontId="13" fillId="1" borderId="9" xfId="0" applyFont="1" applyFill="1" applyBorder="1" applyAlignment="1">
      <alignment horizontal="center" vertical="center"/>
    </xf>
    <xf numFmtId="0" fontId="13" fillId="1" borderId="10" xfId="0" applyFont="1" applyFill="1" applyBorder="1" applyAlignment="1">
      <alignment horizontal="center" vertical="center"/>
    </xf>
    <xf numFmtId="0" fontId="10" fillId="1" borderId="11" xfId="0" applyFont="1" applyFill="1" applyBorder="1" applyAlignment="1">
      <alignment horizontal="center" vertical="center"/>
    </xf>
    <xf numFmtId="0" fontId="16" fillId="1" borderId="9" xfId="0" applyFont="1" applyFill="1" applyBorder="1" applyAlignment="1">
      <alignment horizontal="center" vertical="center"/>
    </xf>
    <xf numFmtId="0" fontId="10" fillId="1" borderId="9" xfId="0" applyFont="1" applyFill="1" applyBorder="1" applyAlignment="1">
      <alignment horizontal="center" vertical="center"/>
    </xf>
    <xf numFmtId="0" fontId="16" fillId="1" borderId="1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textRotation="90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3" fillId="0" borderId="14" xfId="0" applyFont="1" applyBorder="1" applyAlignment="1">
      <alignment horizontal="center" textRotation="90"/>
    </xf>
    <xf numFmtId="0" fontId="13" fillId="0" borderId="15" xfId="0" applyFont="1" applyBorder="1" applyAlignment="1">
      <alignment horizontal="center" textRotation="90"/>
    </xf>
    <xf numFmtId="49" fontId="13" fillId="0" borderId="13" xfId="0" applyNumberFormat="1" applyFont="1" applyBorder="1" applyAlignment="1">
      <alignment horizontal="center" textRotation="90"/>
    </xf>
    <xf numFmtId="0" fontId="18" fillId="0" borderId="14" xfId="0" applyFont="1" applyBorder="1"/>
    <xf numFmtId="0" fontId="18" fillId="0" borderId="14" xfId="0" applyFont="1" applyBorder="1" applyAlignment="1">
      <alignment horizontal="center" textRotation="90"/>
    </xf>
    <xf numFmtId="0" fontId="14" fillId="0" borderId="0" xfId="0" applyFont="1" applyAlignment="1">
      <alignment horizontal="left"/>
    </xf>
    <xf numFmtId="0" fontId="16" fillId="0" borderId="0" xfId="0" applyFont="1"/>
    <xf numFmtId="0" fontId="13" fillId="0" borderId="13" xfId="0" applyFont="1" applyBorder="1" applyAlignment="1">
      <alignment horizontal="left" textRotation="90"/>
    </xf>
    <xf numFmtId="0" fontId="13" fillId="0" borderId="14" xfId="0" applyFont="1" applyBorder="1" applyAlignment="1">
      <alignment horizontal="left" textRotation="90"/>
    </xf>
    <xf numFmtId="0" fontId="13" fillId="0" borderId="15" xfId="0" applyFont="1" applyBorder="1" applyAlignment="1">
      <alignment horizontal="left" textRotation="90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6" xfId="0" applyFont="1" applyBorder="1"/>
    <xf numFmtId="0" fontId="16" fillId="0" borderId="7" xfId="0" applyFont="1" applyBorder="1"/>
    <xf numFmtId="0" fontId="0" fillId="0" borderId="12" xfId="0" applyBorder="1"/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/>
    </xf>
    <xf numFmtId="0" fontId="6" fillId="1" borderId="0" xfId="0" applyFont="1" applyFill="1" applyAlignment="1">
      <alignment horizontal="center"/>
    </xf>
    <xf numFmtId="0" fontId="12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</cellXfs>
  <cellStyles count="8">
    <cellStyle name="Euro" xfId="1" xr:uid="{134E62C0-3342-42A0-9521-AD7505C6A685}"/>
    <cellStyle name="Normale" xfId="0" builtinId="0"/>
    <cellStyle name="Normale 2" xfId="2" xr:uid="{477DC0E5-B254-4F19-9D01-7A8BD031CEBB}"/>
    <cellStyle name="Normale_QTESN1OR" xfId="3" xr:uid="{FB7D130E-9C7D-47D3-811F-E55752A39A30}"/>
    <cellStyle name="Normale_QTESN4OR" xfId="4" xr:uid="{D5222D6B-1066-48E1-8347-2F40E90B1A18}"/>
    <cellStyle name="Normale_QTESN4OR 2 2" xfId="5" xr:uid="{D64E9501-B110-476A-8E80-8E8F2377B8DB}"/>
    <cellStyle name="Normale_QTESN6OR" xfId="6" xr:uid="{EA32E06C-2001-494A-8D8B-4FB702E87D4C}"/>
    <cellStyle name="Valuta [0]" xfId="7" builtin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</xdr:row>
      <xdr:rowOff>15240</xdr:rowOff>
    </xdr:from>
    <xdr:to>
      <xdr:col>3</xdr:col>
      <xdr:colOff>0</xdr:colOff>
      <xdr:row>14</xdr:row>
      <xdr:rowOff>7620</xdr:rowOff>
    </xdr:to>
    <xdr:sp macro="" textlink="">
      <xdr:nvSpPr>
        <xdr:cNvPr id="1818" name="Line 1">
          <a:extLst>
            <a:ext uri="{FF2B5EF4-FFF2-40B4-BE49-F238E27FC236}">
              <a16:creationId xmlns:a16="http://schemas.microsoft.com/office/drawing/2014/main" id="{A6C3BCA5-E8E4-AF82-664D-4BE12A06A9E7}"/>
            </a:ext>
          </a:extLst>
        </xdr:cNvPr>
        <xdr:cNvSpPr>
          <a:spLocks noChangeShapeType="1"/>
        </xdr:cNvSpPr>
      </xdr:nvSpPr>
      <xdr:spPr bwMode="auto">
        <a:xfrm flipH="1">
          <a:off x="7620" y="411480"/>
          <a:ext cx="2354580" cy="1485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5</xdr:row>
      <xdr:rowOff>76200</xdr:rowOff>
    </xdr:from>
    <xdr:to>
      <xdr:col>0</xdr:col>
      <xdr:colOff>895350</xdr:colOff>
      <xdr:row>10</xdr:row>
      <xdr:rowOff>66675</xdr:rowOff>
    </xdr:to>
    <xdr:sp macro="" textlink="">
      <xdr:nvSpPr>
        <xdr:cNvPr id="1026" name="Testo 3">
          <a:extLst>
            <a:ext uri="{FF2B5EF4-FFF2-40B4-BE49-F238E27FC236}">
              <a16:creationId xmlns:a16="http://schemas.microsoft.com/office/drawing/2014/main" id="{5A4D0288-A3C6-BCEF-ECB6-13CFC792A1CA}"/>
            </a:ext>
          </a:extLst>
        </xdr:cNvPr>
        <xdr:cNvSpPr txBox="1">
          <a:spLocks noChangeArrowheads="1"/>
        </xdr:cNvSpPr>
      </xdr:nvSpPr>
      <xdr:spPr bwMode="auto">
        <a:xfrm>
          <a:off x="133350" y="523875"/>
          <a:ext cx="514350" cy="72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it-IT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1</xdr:col>
      <xdr:colOff>662940</xdr:colOff>
      <xdr:row>9</xdr:row>
      <xdr:rowOff>114300</xdr:rowOff>
    </xdr:from>
    <xdr:to>
      <xdr:col>2</xdr:col>
      <xdr:colOff>615315</xdr:colOff>
      <xdr:row>13</xdr:row>
      <xdr:rowOff>209550</xdr:rowOff>
    </xdr:to>
    <xdr:sp macro="" textlink="">
      <xdr:nvSpPr>
        <xdr:cNvPr id="1028" name="Testo 7">
          <a:extLst>
            <a:ext uri="{FF2B5EF4-FFF2-40B4-BE49-F238E27FC236}">
              <a16:creationId xmlns:a16="http://schemas.microsoft.com/office/drawing/2014/main" id="{9ED071AA-6A75-2745-05A4-BABC4A094E67}"/>
            </a:ext>
          </a:extLst>
        </xdr:cNvPr>
        <xdr:cNvSpPr txBox="1">
          <a:spLocks noChangeArrowheads="1"/>
        </xdr:cNvSpPr>
      </xdr:nvSpPr>
      <xdr:spPr bwMode="auto">
        <a:xfrm>
          <a:off x="1295400" y="1133475"/>
          <a:ext cx="800100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it-IT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985" name="Line 1">
          <a:extLst>
            <a:ext uri="{FF2B5EF4-FFF2-40B4-BE49-F238E27FC236}">
              <a16:creationId xmlns:a16="http://schemas.microsoft.com/office/drawing/2014/main" id="{B26562C7-F3FD-6D5E-DB9F-8094A717DF17}"/>
            </a:ext>
          </a:extLst>
        </xdr:cNvPr>
        <xdr:cNvSpPr>
          <a:spLocks noChangeShapeType="1"/>
        </xdr:cNvSpPr>
      </xdr:nvSpPr>
      <xdr:spPr bwMode="auto">
        <a:xfrm flipH="1">
          <a:off x="342900" y="0"/>
          <a:ext cx="2255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0</xdr:row>
      <xdr:rowOff>0</xdr:rowOff>
    </xdr:from>
    <xdr:to>
      <xdr:col>2</xdr:col>
      <xdr:colOff>114</xdr:colOff>
      <xdr:row>0</xdr:row>
      <xdr:rowOff>0</xdr:rowOff>
    </xdr:to>
    <xdr:sp macro="" textlink="">
      <xdr:nvSpPr>
        <xdr:cNvPr id="8194" name="Testo 3">
          <a:extLst>
            <a:ext uri="{FF2B5EF4-FFF2-40B4-BE49-F238E27FC236}">
              <a16:creationId xmlns:a16="http://schemas.microsoft.com/office/drawing/2014/main" id="{98EFDA45-C386-F427-7CA7-979C7DBA9BD3}"/>
            </a:ext>
          </a:extLst>
        </xdr:cNvPr>
        <xdr:cNvSpPr txBox="1">
          <a:spLocks noChangeArrowheads="1"/>
        </xdr:cNvSpPr>
      </xdr:nvSpPr>
      <xdr:spPr bwMode="auto">
        <a:xfrm>
          <a:off x="457200" y="0"/>
          <a:ext cx="514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it-IT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2</xdr:col>
      <xdr:colOff>662940</xdr:colOff>
      <xdr:row>0</xdr:row>
      <xdr:rowOff>0</xdr:rowOff>
    </xdr:from>
    <xdr:to>
      <xdr:col>3</xdr:col>
      <xdr:colOff>615315</xdr:colOff>
      <xdr:row>0</xdr:row>
      <xdr:rowOff>0</xdr:rowOff>
    </xdr:to>
    <xdr:sp macro="" textlink="">
      <xdr:nvSpPr>
        <xdr:cNvPr id="8195" name="Testo 7">
          <a:extLst>
            <a:ext uri="{FF2B5EF4-FFF2-40B4-BE49-F238E27FC236}">
              <a16:creationId xmlns:a16="http://schemas.microsoft.com/office/drawing/2014/main" id="{3C5FA3EB-E4EA-209B-F299-817DE0FB5F23}"/>
            </a:ext>
          </a:extLst>
        </xdr:cNvPr>
        <xdr:cNvSpPr txBox="1">
          <a:spLocks noChangeArrowheads="1"/>
        </xdr:cNvSpPr>
      </xdr:nvSpPr>
      <xdr:spPr bwMode="auto">
        <a:xfrm>
          <a:off x="1619250" y="0"/>
          <a:ext cx="8001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it-IT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C564-91EF-4BD5-B545-562D447F736F}">
  <sheetPr codeName="Foglio1"/>
  <dimension ref="A1:W62"/>
  <sheetViews>
    <sheetView showGridLines="0" view="pageBreakPreview" zoomScaleNormal="115" zoomScaleSheetLayoutView="100" workbookViewId="0">
      <selection activeCell="Z24" sqref="Z24"/>
    </sheetView>
  </sheetViews>
  <sheetFormatPr defaultColWidth="9.109375" defaultRowHeight="12.6" x14ac:dyDescent="0.25"/>
  <cols>
    <col min="1" max="1" width="9.6640625" style="4" customWidth="1"/>
    <col min="2" max="2" width="14.109375" style="4" customWidth="1"/>
    <col min="3" max="3" width="10.6640625" style="4" customWidth="1"/>
    <col min="4" max="4" width="5.6640625" style="4" customWidth="1"/>
    <col min="5" max="5" width="7.88671875" style="4" bestFit="1" customWidth="1"/>
    <col min="6" max="10" width="3.44140625" style="4" customWidth="1"/>
    <col min="11" max="11" width="6.6640625" style="4" customWidth="1"/>
    <col min="12" max="15" width="3.44140625" style="4" customWidth="1"/>
    <col min="16" max="16" width="3.6640625" style="4" customWidth="1"/>
    <col min="17" max="17" width="6.109375" style="4" customWidth="1"/>
    <col min="18" max="18" width="3.44140625" style="4" customWidth="1"/>
    <col min="19" max="19" width="4.44140625" style="4" customWidth="1"/>
    <col min="20" max="21" width="3.44140625" style="4" customWidth="1"/>
    <col min="22" max="16384" width="9.109375" style="4"/>
  </cols>
  <sheetData>
    <row r="1" spans="1:21" ht="3.9" customHeight="1" x14ac:dyDescent="0.25">
      <c r="A1" s="287" t="s">
        <v>21</v>
      </c>
      <c r="B1" s="288"/>
      <c r="C1" s="289"/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1" ht="12" customHeight="1" x14ac:dyDescent="0.25">
      <c r="A2" s="290"/>
      <c r="B2" s="291"/>
      <c r="C2" s="292"/>
      <c r="D2" s="282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4"/>
    </row>
    <row r="3" spans="1:21" ht="12" customHeight="1" x14ac:dyDescent="0.25">
      <c r="A3" s="290"/>
      <c r="B3" s="291"/>
      <c r="C3" s="292"/>
      <c r="D3" s="282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4"/>
    </row>
    <row r="4" spans="1:21" ht="3.9" customHeight="1" x14ac:dyDescent="0.25">
      <c r="A4" s="293"/>
      <c r="B4" s="294"/>
      <c r="C4" s="29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</row>
    <row r="5" spans="1:21" ht="3.9" customHeight="1" x14ac:dyDescent="0.25">
      <c r="A5" s="8"/>
      <c r="B5" s="9"/>
      <c r="C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</row>
    <row r="6" spans="1:21" x14ac:dyDescent="0.25">
      <c r="A6" s="11"/>
      <c r="C6" s="12"/>
      <c r="G6" s="4" t="s">
        <v>1</v>
      </c>
      <c r="U6" s="12"/>
    </row>
    <row r="7" spans="1:21" x14ac:dyDescent="0.25">
      <c r="A7" s="11"/>
      <c r="C7" s="12"/>
      <c r="H7" s="4" t="s">
        <v>2</v>
      </c>
      <c r="U7" s="12"/>
    </row>
    <row r="8" spans="1:21" ht="6.9" customHeight="1" x14ac:dyDescent="0.25">
      <c r="A8" s="11"/>
      <c r="C8" s="12"/>
      <c r="U8" s="12"/>
    </row>
    <row r="9" spans="1:21" ht="13.2" x14ac:dyDescent="0.25">
      <c r="A9" s="11"/>
      <c r="C9" s="12"/>
      <c r="I9" s="302" t="s">
        <v>127</v>
      </c>
      <c r="J9" s="303"/>
      <c r="K9" s="303"/>
      <c r="L9" s="303"/>
      <c r="M9" s="303"/>
      <c r="N9" s="303"/>
      <c r="O9" s="303"/>
      <c r="U9" s="12"/>
    </row>
    <row r="10" spans="1:21" x14ac:dyDescent="0.25">
      <c r="A10" s="11"/>
      <c r="C10" s="12"/>
      <c r="I10" s="302" t="s">
        <v>186</v>
      </c>
      <c r="J10" s="302"/>
      <c r="K10" s="302"/>
      <c r="L10" s="302"/>
      <c r="M10" s="302"/>
      <c r="N10" s="302"/>
      <c r="O10" s="302"/>
      <c r="U10" s="12"/>
    </row>
    <row r="11" spans="1:21" x14ac:dyDescent="0.25">
      <c r="A11" s="11"/>
      <c r="C11" s="12"/>
      <c r="E11" s="13"/>
      <c r="U11" s="12"/>
    </row>
    <row r="12" spans="1:21" ht="3.9" customHeight="1" x14ac:dyDescent="0.25">
      <c r="A12" s="11"/>
      <c r="C12" s="12"/>
      <c r="U12" s="12"/>
    </row>
    <row r="13" spans="1:21" ht="18.899999999999999" customHeight="1" x14ac:dyDescent="0.25">
      <c r="A13" s="11"/>
      <c r="D13" s="32"/>
      <c r="E13" s="33"/>
      <c r="F13" s="34"/>
      <c r="G13" s="299" t="s">
        <v>3</v>
      </c>
      <c r="H13" s="300"/>
      <c r="I13" s="299" t="s">
        <v>23</v>
      </c>
      <c r="J13" s="301"/>
      <c r="K13" s="300"/>
      <c r="L13" s="299" t="s">
        <v>25</v>
      </c>
      <c r="M13" s="301"/>
      <c r="N13" s="301"/>
      <c r="O13" s="300"/>
      <c r="P13" s="35" t="s">
        <v>4</v>
      </c>
      <c r="Q13" s="299" t="s">
        <v>24</v>
      </c>
      <c r="R13" s="301"/>
      <c r="S13" s="301"/>
      <c r="T13" s="300"/>
      <c r="U13" s="35" t="s">
        <v>5</v>
      </c>
    </row>
    <row r="14" spans="1:21" ht="21.9" customHeight="1" x14ac:dyDescent="0.3">
      <c r="A14" s="14"/>
      <c r="B14" s="15"/>
      <c r="C14" s="15"/>
      <c r="D14" s="91" t="s">
        <v>22</v>
      </c>
      <c r="E14" s="16" t="s">
        <v>83</v>
      </c>
      <c r="F14" s="16" t="s">
        <v>187</v>
      </c>
      <c r="G14" s="17" t="s">
        <v>0</v>
      </c>
      <c r="H14" s="17" t="s">
        <v>0</v>
      </c>
      <c r="I14" s="17" t="s">
        <v>0</v>
      </c>
      <c r="J14" s="17" t="s">
        <v>0</v>
      </c>
      <c r="K14" s="17" t="s">
        <v>0</v>
      </c>
      <c r="L14" s="17" t="s">
        <v>0</v>
      </c>
      <c r="M14" s="17" t="s">
        <v>0</v>
      </c>
      <c r="N14" s="17" t="s">
        <v>0</v>
      </c>
      <c r="O14" s="17" t="s">
        <v>0</v>
      </c>
      <c r="P14" s="17" t="s">
        <v>0</v>
      </c>
      <c r="Q14" s="17" t="s">
        <v>0</v>
      </c>
      <c r="R14" s="17" t="s">
        <v>0</v>
      </c>
      <c r="S14" s="17" t="s">
        <v>0</v>
      </c>
      <c r="T14" s="17" t="s">
        <v>0</v>
      </c>
      <c r="U14" s="17" t="s">
        <v>0</v>
      </c>
    </row>
    <row r="15" spans="1:21" ht="5.0999999999999996" customHeight="1" x14ac:dyDescent="0.25">
      <c r="U15" s="12"/>
    </row>
    <row r="16" spans="1:21" ht="26.1" customHeight="1" x14ac:dyDescent="0.25">
      <c r="A16" s="296" t="s">
        <v>238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8"/>
    </row>
    <row r="17" spans="1:23" ht="21.9" customHeight="1" x14ac:dyDescent="0.25">
      <c r="A17" s="306" t="s">
        <v>6</v>
      </c>
      <c r="B17" s="307"/>
      <c r="C17" s="102" t="s">
        <v>7</v>
      </c>
      <c r="D17" s="306" t="s">
        <v>8</v>
      </c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07"/>
      <c r="P17" s="308" t="s">
        <v>9</v>
      </c>
      <c r="Q17" s="309"/>
      <c r="R17" s="309"/>
      <c r="S17" s="309"/>
      <c r="T17" s="309"/>
      <c r="U17" s="310"/>
    </row>
    <row r="18" spans="1:23" ht="21.9" customHeight="1" x14ac:dyDescent="0.25">
      <c r="A18" s="285" t="s">
        <v>128</v>
      </c>
      <c r="B18" s="286"/>
      <c r="C18" s="115"/>
      <c r="D18" s="312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6"/>
      <c r="P18" s="312"/>
      <c r="Q18" s="313"/>
      <c r="R18" s="313"/>
      <c r="S18" s="313"/>
      <c r="T18" s="313"/>
      <c r="U18" s="314"/>
    </row>
    <row r="19" spans="1:23" ht="21.9" customHeight="1" x14ac:dyDescent="0.25">
      <c r="A19" s="285" t="s">
        <v>129</v>
      </c>
      <c r="B19" s="286"/>
      <c r="C19" s="20" t="s">
        <v>0</v>
      </c>
      <c r="D19" s="312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6"/>
      <c r="P19" s="312"/>
      <c r="Q19" s="313"/>
      <c r="R19" s="313"/>
      <c r="S19" s="313"/>
      <c r="T19" s="313"/>
      <c r="U19" s="314"/>
    </row>
    <row r="20" spans="1:23" ht="21.9" customHeight="1" x14ac:dyDescent="0.25">
      <c r="A20" s="285" t="s">
        <v>130</v>
      </c>
      <c r="B20" s="286"/>
      <c r="C20" s="92"/>
      <c r="D20" s="312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6"/>
      <c r="P20" s="312"/>
      <c r="Q20" s="313"/>
      <c r="R20" s="313"/>
      <c r="S20" s="313"/>
      <c r="T20" s="313"/>
      <c r="U20" s="314"/>
    </row>
    <row r="21" spans="1:23" ht="5.0999999999999996" customHeight="1" x14ac:dyDescent="0.25"/>
    <row r="22" spans="1:23" s="26" customFormat="1" ht="29.1" customHeight="1" x14ac:dyDescent="0.35">
      <c r="A22" s="36" t="s">
        <v>247</v>
      </c>
      <c r="B22" s="22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40"/>
    </row>
    <row r="23" spans="1:23" ht="21.9" customHeight="1" x14ac:dyDescent="0.25">
      <c r="A23" s="25" t="s">
        <v>10</v>
      </c>
      <c r="C23" s="26" t="s">
        <v>126</v>
      </c>
      <c r="D23" s="21" t="s">
        <v>11</v>
      </c>
      <c r="H23" s="315"/>
      <c r="I23" s="316"/>
      <c r="J23" s="26" t="s">
        <v>12</v>
      </c>
      <c r="N23" s="315"/>
      <c r="O23" s="315"/>
      <c r="P23" s="315"/>
      <c r="Q23" s="315"/>
      <c r="R23" s="315"/>
      <c r="S23" s="315"/>
      <c r="T23" s="315"/>
      <c r="U23" s="316"/>
    </row>
    <row r="24" spans="1:23" ht="21.9" customHeight="1" x14ac:dyDescent="0.25">
      <c r="A24" s="21" t="s">
        <v>13</v>
      </c>
      <c r="B24" s="27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6"/>
    </row>
    <row r="25" spans="1:23" ht="21.9" customHeight="1" x14ac:dyDescent="0.25">
      <c r="A25" s="21" t="s">
        <v>14</v>
      </c>
      <c r="B25" s="27"/>
      <c r="C25" s="18"/>
      <c r="D25" s="18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6"/>
    </row>
    <row r="26" spans="1:23" ht="21.9" customHeight="1" x14ac:dyDescent="0.25">
      <c r="A26" s="328" t="s">
        <v>188</v>
      </c>
      <c r="B26" s="329"/>
      <c r="C26" s="330"/>
      <c r="D26" s="317" t="s">
        <v>128</v>
      </c>
      <c r="E26" s="318"/>
      <c r="F26" s="318"/>
      <c r="G26" s="318"/>
      <c r="H26" s="318"/>
      <c r="I26" s="319"/>
      <c r="J26" s="317" t="s">
        <v>129</v>
      </c>
      <c r="K26" s="318"/>
      <c r="L26" s="318"/>
      <c r="M26" s="318"/>
      <c r="N26" s="318"/>
      <c r="O26" s="319"/>
      <c r="P26" s="317" t="s">
        <v>130</v>
      </c>
      <c r="Q26" s="318"/>
      <c r="R26" s="318"/>
      <c r="S26" s="318"/>
      <c r="T26" s="318"/>
      <c r="U26" s="319"/>
    </row>
    <row r="27" spans="1:23" ht="21.9" customHeight="1" x14ac:dyDescent="0.45">
      <c r="A27" s="304" t="s">
        <v>190</v>
      </c>
      <c r="B27" s="305"/>
      <c r="C27" s="101" t="s">
        <v>192</v>
      </c>
      <c r="D27" s="11"/>
      <c r="E27"/>
      <c r="F27"/>
      <c r="G27"/>
      <c r="H27"/>
      <c r="I27" s="97"/>
      <c r="J27" s="11"/>
      <c r="K27"/>
      <c r="L27"/>
      <c r="M27"/>
      <c r="N27"/>
      <c r="O27" s="97"/>
      <c r="P27" s="11"/>
      <c r="Q27"/>
      <c r="R27"/>
      <c r="S27"/>
      <c r="T27"/>
      <c r="U27" s="97"/>
    </row>
    <row r="28" spans="1:23" ht="21.9" customHeight="1" x14ac:dyDescent="0.45">
      <c r="A28" s="304" t="s">
        <v>189</v>
      </c>
      <c r="B28" s="305"/>
      <c r="C28" s="101" t="s">
        <v>192</v>
      </c>
      <c r="D28" s="11"/>
      <c r="E28"/>
      <c r="F28"/>
      <c r="G28"/>
      <c r="H28"/>
      <c r="I28" s="97"/>
      <c r="J28" s="11"/>
      <c r="K28"/>
      <c r="L28"/>
      <c r="M28"/>
      <c r="N28"/>
      <c r="O28" s="97"/>
      <c r="P28" s="11"/>
      <c r="Q28"/>
      <c r="R28"/>
      <c r="S28"/>
      <c r="T28"/>
      <c r="U28" s="97"/>
      <c r="W28" s="110"/>
    </row>
    <row r="29" spans="1:23" ht="21.9" customHeight="1" x14ac:dyDescent="0.45">
      <c r="A29" s="338" t="s">
        <v>191</v>
      </c>
      <c r="B29" s="339"/>
      <c r="C29" s="101" t="s">
        <v>192</v>
      </c>
      <c r="D29" s="11"/>
      <c r="E29"/>
      <c r="F29"/>
      <c r="G29"/>
      <c r="H29"/>
      <c r="I29" s="97"/>
      <c r="J29" s="11"/>
      <c r="K29"/>
      <c r="L29"/>
      <c r="M29"/>
      <c r="N29"/>
      <c r="O29" s="97"/>
      <c r="P29" s="11"/>
      <c r="Q29"/>
      <c r="R29"/>
      <c r="S29"/>
      <c r="T29"/>
      <c r="U29" s="97"/>
    </row>
    <row r="30" spans="1:23" ht="12.75" customHeight="1" x14ac:dyDescent="0.25">
      <c r="A30" s="340"/>
      <c r="B30" s="305"/>
      <c r="C30" s="324"/>
      <c r="D30" s="323"/>
      <c r="E30" s="305"/>
      <c r="F30" s="305"/>
      <c r="G30" s="305"/>
      <c r="H30" s="305"/>
      <c r="I30" s="324"/>
      <c r="J30" s="323"/>
      <c r="K30" s="305"/>
      <c r="L30" s="305"/>
      <c r="M30" s="305"/>
      <c r="N30" s="305"/>
      <c r="O30" s="324"/>
      <c r="P30" s="323"/>
      <c r="Q30" s="305"/>
      <c r="R30" s="305"/>
      <c r="S30" s="305"/>
      <c r="T30" s="305"/>
      <c r="U30" s="324"/>
    </row>
    <row r="31" spans="1:23" ht="13.2" x14ac:dyDescent="0.25">
      <c r="A31" s="320" t="s">
        <v>193</v>
      </c>
      <c r="B31" s="321"/>
      <c r="C31" s="322"/>
      <c r="D31" s="98"/>
      <c r="E31" s="325"/>
      <c r="F31" s="326"/>
      <c r="G31" s="326"/>
      <c r="H31" s="326"/>
      <c r="I31" s="327"/>
      <c r="J31" s="98"/>
      <c r="K31" s="325"/>
      <c r="L31" s="326"/>
      <c r="M31" s="326"/>
      <c r="N31" s="326"/>
      <c r="O31" s="327"/>
      <c r="P31" s="98"/>
      <c r="Q31" s="325"/>
      <c r="R31" s="326"/>
      <c r="S31" s="326"/>
      <c r="T31" s="326"/>
      <c r="U31" s="327"/>
    </row>
    <row r="32" spans="1:23" ht="13.2" x14ac:dyDescent="0.25">
      <c r="A32" s="320" t="s">
        <v>194</v>
      </c>
      <c r="B32" s="321"/>
      <c r="C32" s="322"/>
      <c r="D32" s="144" t="s">
        <v>131</v>
      </c>
      <c r="E32" s="332">
        <v>0</v>
      </c>
      <c r="F32" s="333"/>
      <c r="G32" s="333"/>
      <c r="H32" s="333"/>
      <c r="I32" s="334"/>
      <c r="J32" s="144" t="s">
        <v>131</v>
      </c>
      <c r="K32" s="332">
        <v>0</v>
      </c>
      <c r="L32" s="333"/>
      <c r="M32" s="333"/>
      <c r="N32" s="333"/>
      <c r="O32" s="334"/>
      <c r="P32" s="144" t="s">
        <v>131</v>
      </c>
      <c r="Q32" s="332">
        <v>0</v>
      </c>
      <c r="R32" s="333"/>
      <c r="S32" s="333"/>
      <c r="T32" s="333"/>
      <c r="U32" s="334"/>
    </row>
    <row r="33" spans="1:21" ht="13.2" x14ac:dyDescent="0.25">
      <c r="A33" s="320" t="s">
        <v>227</v>
      </c>
      <c r="B33" s="321"/>
      <c r="C33" s="322"/>
      <c r="D33" s="144" t="s">
        <v>131</v>
      </c>
      <c r="E33" s="332">
        <v>0</v>
      </c>
      <c r="F33" s="333"/>
      <c r="G33" s="333"/>
      <c r="H33" s="333"/>
      <c r="I33" s="334"/>
      <c r="J33" s="144" t="s">
        <v>131</v>
      </c>
      <c r="K33" s="332">
        <v>0</v>
      </c>
      <c r="L33" s="333"/>
      <c r="M33" s="333"/>
      <c r="N33" s="333"/>
      <c r="O33" s="334"/>
      <c r="P33" s="144" t="s">
        <v>131</v>
      </c>
      <c r="Q33" s="332">
        <v>0</v>
      </c>
      <c r="R33" s="333"/>
      <c r="S33" s="333"/>
      <c r="T33" s="333"/>
      <c r="U33" s="334"/>
    </row>
    <row r="34" spans="1:21" ht="13.2" x14ac:dyDescent="0.25">
      <c r="A34" s="335" t="s">
        <v>228</v>
      </c>
      <c r="B34" s="336"/>
      <c r="C34" s="337"/>
      <c r="D34" s="144" t="s">
        <v>131</v>
      </c>
      <c r="E34" s="332">
        <v>0</v>
      </c>
      <c r="F34" s="333"/>
      <c r="G34" s="333"/>
      <c r="H34" s="333"/>
      <c r="I34" s="334"/>
      <c r="J34" s="144" t="s">
        <v>131</v>
      </c>
      <c r="K34" s="332">
        <v>0</v>
      </c>
      <c r="L34" s="333"/>
      <c r="M34" s="333"/>
      <c r="N34" s="333"/>
      <c r="O34" s="334"/>
      <c r="P34" s="144" t="s">
        <v>131</v>
      </c>
      <c r="Q34" s="332">
        <v>0</v>
      </c>
      <c r="R34" s="333"/>
      <c r="S34" s="333"/>
      <c r="T34" s="333"/>
      <c r="U34" s="334"/>
    </row>
    <row r="35" spans="1:21" ht="13.2" x14ac:dyDescent="0.25">
      <c r="A35" s="320" t="s">
        <v>226</v>
      </c>
      <c r="B35" s="321"/>
      <c r="C35" s="322"/>
      <c r="D35" s="144" t="s">
        <v>131</v>
      </c>
      <c r="E35" s="332">
        <v>0</v>
      </c>
      <c r="F35" s="333"/>
      <c r="G35" s="333"/>
      <c r="H35" s="333"/>
      <c r="I35" s="334"/>
      <c r="J35" s="144" t="s">
        <v>131</v>
      </c>
      <c r="K35" s="332">
        <v>0</v>
      </c>
      <c r="L35" s="333"/>
      <c r="M35" s="333"/>
      <c r="N35" s="333"/>
      <c r="O35" s="334"/>
      <c r="P35" s="144" t="s">
        <v>131</v>
      </c>
      <c r="Q35" s="332">
        <v>0</v>
      </c>
      <c r="R35" s="333"/>
      <c r="S35" s="333"/>
      <c r="T35" s="333"/>
      <c r="U35" s="334"/>
    </row>
    <row r="36" spans="1:21" ht="13.2" x14ac:dyDescent="0.25">
      <c r="A36" s="320" t="s">
        <v>229</v>
      </c>
      <c r="B36" s="321"/>
      <c r="C36" s="322"/>
      <c r="D36" s="144" t="s">
        <v>131</v>
      </c>
      <c r="E36" s="281">
        <f>SUM(E32:I35)</f>
        <v>0</v>
      </c>
      <c r="F36" s="281"/>
      <c r="G36" s="281"/>
      <c r="H36" s="190"/>
      <c r="I36" s="191"/>
      <c r="J36" s="144" t="s">
        <v>131</v>
      </c>
      <c r="K36" s="281">
        <f>SUM(K32:O35)</f>
        <v>0</v>
      </c>
      <c r="L36" s="281"/>
      <c r="M36" s="281"/>
      <c r="N36" s="192"/>
      <c r="O36" s="193"/>
      <c r="P36" s="144" t="s">
        <v>131</v>
      </c>
      <c r="Q36" s="281">
        <f>SUM(Q32:U35)</f>
        <v>0</v>
      </c>
      <c r="R36" s="281"/>
      <c r="S36" s="281"/>
      <c r="T36" s="194"/>
      <c r="U36" s="195"/>
    </row>
    <row r="37" spans="1:21" ht="13.2" x14ac:dyDescent="0.25">
      <c r="A37" s="335" t="s">
        <v>248</v>
      </c>
      <c r="B37" s="336"/>
      <c r="C37" s="337"/>
      <c r="D37" s="144" t="s">
        <v>131</v>
      </c>
      <c r="E37" s="281">
        <f>E32+0.7*(E34+E35)</f>
        <v>0</v>
      </c>
      <c r="F37" s="281"/>
      <c r="G37" s="281"/>
      <c r="H37" s="190"/>
      <c r="I37" s="191"/>
      <c r="J37" s="144" t="s">
        <v>131</v>
      </c>
      <c r="K37" s="281">
        <f>K32+0.7*(K34+K35)</f>
        <v>0</v>
      </c>
      <c r="L37" s="281"/>
      <c r="M37" s="281"/>
      <c r="N37" s="190"/>
      <c r="O37" s="191"/>
      <c r="P37" s="144" t="s">
        <v>131</v>
      </c>
      <c r="Q37" s="281">
        <f>Q32+0.7*(Q34+Q35)</f>
        <v>0</v>
      </c>
      <c r="R37" s="281"/>
      <c r="S37" s="281"/>
      <c r="T37" s="196"/>
      <c r="U37" s="197"/>
    </row>
    <row r="38" spans="1:21" ht="33.75" customHeight="1" x14ac:dyDescent="0.25">
      <c r="A38" s="341" t="s">
        <v>230</v>
      </c>
      <c r="B38" s="342"/>
      <c r="C38" s="343"/>
      <c r="D38" s="145" t="s">
        <v>131</v>
      </c>
      <c r="E38" s="112">
        <v>0</v>
      </c>
      <c r="F38" s="146"/>
      <c r="G38" s="146"/>
      <c r="H38" s="146"/>
      <c r="I38" s="147"/>
      <c r="J38" s="145" t="s">
        <v>131</v>
      </c>
      <c r="K38" s="112">
        <v>0</v>
      </c>
      <c r="L38" s="146"/>
      <c r="M38" s="146"/>
      <c r="N38" s="146"/>
      <c r="O38" s="147"/>
      <c r="P38" s="145" t="s">
        <v>131</v>
      </c>
      <c r="Q38" s="112">
        <v>0</v>
      </c>
      <c r="R38" s="146"/>
      <c r="S38" s="146"/>
      <c r="T38" s="146"/>
      <c r="U38" s="147"/>
    </row>
    <row r="39" spans="1:21" ht="5.25" customHeight="1" x14ac:dyDescent="0.25"/>
    <row r="40" spans="1:21" ht="29.1" customHeight="1" x14ac:dyDescent="0.35">
      <c r="A40" s="36" t="s">
        <v>132</v>
      </c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4"/>
    </row>
    <row r="41" spans="1:21" ht="29.1" customHeight="1" x14ac:dyDescent="0.25">
      <c r="A41" s="317" t="s">
        <v>133</v>
      </c>
      <c r="B41" s="318"/>
      <c r="C41" s="318"/>
      <c r="D41" s="318"/>
      <c r="E41" s="318"/>
      <c r="F41" s="319"/>
      <c r="G41" s="317" t="s">
        <v>134</v>
      </c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9"/>
    </row>
    <row r="42" spans="1:21" ht="13.2" x14ac:dyDescent="0.25">
      <c r="A42" s="331"/>
      <c r="B42" s="302"/>
      <c r="C42" s="302"/>
      <c r="G42" s="323" t="s">
        <v>135</v>
      </c>
      <c r="H42" s="305"/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T42" s="99"/>
      <c r="U42" s="12"/>
    </row>
    <row r="43" spans="1:21" ht="13.2" x14ac:dyDescent="0.25">
      <c r="A43" s="323" t="s">
        <v>142</v>
      </c>
      <c r="B43" s="305"/>
      <c r="C43" s="305"/>
      <c r="E43" s="99"/>
      <c r="G43" s="323" t="s">
        <v>136</v>
      </c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T43" s="99"/>
      <c r="U43" s="12"/>
    </row>
    <row r="44" spans="1:21" ht="13.2" x14ac:dyDescent="0.25">
      <c r="A44" s="323" t="s">
        <v>142</v>
      </c>
      <c r="B44" s="305"/>
      <c r="C44" s="305"/>
      <c r="E44" s="100"/>
      <c r="G44" s="323" t="s">
        <v>137</v>
      </c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T44" s="99"/>
      <c r="U44" s="12"/>
    </row>
    <row r="45" spans="1:21" ht="13.2" x14ac:dyDescent="0.25">
      <c r="A45" s="323" t="s">
        <v>142</v>
      </c>
      <c r="B45" s="305"/>
      <c r="C45" s="305"/>
      <c r="E45" s="99"/>
      <c r="G45" s="323" t="s">
        <v>138</v>
      </c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T45" s="99"/>
      <c r="U45" s="12"/>
    </row>
    <row r="46" spans="1:21" ht="13.2" x14ac:dyDescent="0.25">
      <c r="A46" s="323" t="s">
        <v>142</v>
      </c>
      <c r="B46" s="305"/>
      <c r="C46" s="305"/>
      <c r="E46" s="100"/>
      <c r="G46" s="323" t="s">
        <v>139</v>
      </c>
      <c r="H46" s="305"/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T46" s="99"/>
      <c r="U46" s="12"/>
    </row>
    <row r="47" spans="1:21" ht="13.2" x14ac:dyDescent="0.25">
      <c r="A47" s="323" t="s">
        <v>142</v>
      </c>
      <c r="B47" s="305"/>
      <c r="C47" s="305"/>
      <c r="E47" s="99"/>
      <c r="G47" s="323" t="s">
        <v>195</v>
      </c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T47" s="99"/>
      <c r="U47" s="12"/>
    </row>
    <row r="48" spans="1:21" ht="13.2" x14ac:dyDescent="0.25">
      <c r="A48" s="323" t="s">
        <v>142</v>
      </c>
      <c r="B48" s="305"/>
      <c r="C48" s="305"/>
      <c r="E48" s="100"/>
      <c r="G48" s="323" t="s">
        <v>196</v>
      </c>
      <c r="H48" s="305"/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T48" s="99"/>
      <c r="U48" s="12"/>
    </row>
    <row r="49" spans="1:21" ht="13.2" x14ac:dyDescent="0.25">
      <c r="A49" s="11"/>
      <c r="D49" s="15"/>
      <c r="E49" s="18"/>
      <c r="F49" s="28"/>
      <c r="G49" s="323" t="s">
        <v>140</v>
      </c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T49" s="99"/>
      <c r="U49" s="12"/>
    </row>
    <row r="50" spans="1:21" ht="13.2" x14ac:dyDescent="0.25">
      <c r="A50" s="317" t="s">
        <v>143</v>
      </c>
      <c r="B50" s="318"/>
      <c r="C50" s="318"/>
      <c r="D50" s="318"/>
      <c r="E50" s="318"/>
      <c r="F50" s="319"/>
      <c r="G50" s="323" t="s">
        <v>197</v>
      </c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T50" s="99"/>
      <c r="U50" s="12"/>
    </row>
    <row r="51" spans="1:21" ht="13.2" x14ac:dyDescent="0.25">
      <c r="A51" s="323" t="s">
        <v>142</v>
      </c>
      <c r="B51" s="305"/>
      <c r="C51" s="305"/>
      <c r="E51" s="99"/>
      <c r="F51" s="12"/>
      <c r="G51" s="323" t="s">
        <v>141</v>
      </c>
      <c r="H51" s="305"/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T51" s="99"/>
      <c r="U51" s="12"/>
    </row>
    <row r="52" spans="1:21" ht="13.2" x14ac:dyDescent="0.25">
      <c r="A52" s="323" t="s">
        <v>142</v>
      </c>
      <c r="B52" s="305"/>
      <c r="C52" s="305"/>
      <c r="E52" s="103"/>
      <c r="F52" s="12"/>
      <c r="G52" s="323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T52" s="9"/>
      <c r="U52" s="12"/>
    </row>
    <row r="53" spans="1:21" x14ac:dyDescent="0.25">
      <c r="A53" s="349" t="s">
        <v>198</v>
      </c>
      <c r="B53" s="350"/>
      <c r="C53" s="350"/>
      <c r="D53" s="350"/>
      <c r="E53" s="350"/>
      <c r="F53" s="350"/>
      <c r="G53" s="350"/>
      <c r="H53" s="350"/>
      <c r="I53" s="350"/>
      <c r="J53" s="350"/>
      <c r="K53" s="350"/>
      <c r="L53" s="350"/>
      <c r="M53" s="350"/>
      <c r="N53" s="350"/>
      <c r="O53" s="350"/>
      <c r="P53" s="350"/>
      <c r="Q53" s="350"/>
      <c r="R53" s="350"/>
      <c r="S53" s="350"/>
      <c r="T53" s="350"/>
      <c r="U53" s="351"/>
    </row>
    <row r="54" spans="1:21" x14ac:dyDescent="0.25">
      <c r="A54" s="345" t="s">
        <v>144</v>
      </c>
      <c r="B54" s="346"/>
      <c r="C54" s="346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7"/>
      <c r="R54" s="347"/>
      <c r="S54" s="347"/>
      <c r="T54" s="347"/>
      <c r="U54" s="12"/>
    </row>
    <row r="55" spans="1:21" x14ac:dyDescent="0.25">
      <c r="A55" s="345" t="s">
        <v>199</v>
      </c>
      <c r="B55" s="346"/>
      <c r="C55" s="346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12"/>
    </row>
    <row r="56" spans="1:21" ht="13.2" x14ac:dyDescent="0.25">
      <c r="A56" s="11"/>
      <c r="D56" s="104" t="s">
        <v>200</v>
      </c>
      <c r="E56" s="99"/>
      <c r="F56" s="99"/>
      <c r="G56" s="99"/>
      <c r="H56" s="99"/>
      <c r="I56" s="99"/>
      <c r="J56" s="348" t="s">
        <v>23</v>
      </c>
      <c r="K56" s="305"/>
      <c r="L56" s="348"/>
      <c r="M56" s="305"/>
      <c r="N56" s="305"/>
      <c r="O56" s="305"/>
      <c r="P56" s="305"/>
      <c r="Q56" s="305"/>
      <c r="R56" s="305"/>
      <c r="S56" s="104" t="s">
        <v>145</v>
      </c>
      <c r="T56" s="344"/>
      <c r="U56" s="324"/>
    </row>
    <row r="57" spans="1:21" x14ac:dyDescent="0.25">
      <c r="A57" s="14"/>
      <c r="B57" s="15"/>
      <c r="C57" s="15"/>
      <c r="D57" s="15" t="s">
        <v>201</v>
      </c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3"/>
    </row>
    <row r="58" spans="1:21" x14ac:dyDescent="0.25">
      <c r="A58" s="349" t="s">
        <v>202</v>
      </c>
      <c r="B58" s="350"/>
      <c r="C58" s="350"/>
      <c r="D58" s="350"/>
      <c r="E58" s="350"/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1"/>
    </row>
    <row r="59" spans="1:21" x14ac:dyDescent="0.25">
      <c r="A59" s="345" t="s">
        <v>144</v>
      </c>
      <c r="B59" s="346"/>
      <c r="C59" s="346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4"/>
      <c r="O59" s="344"/>
      <c r="P59" s="344"/>
      <c r="Q59" s="344"/>
      <c r="R59" s="344"/>
      <c r="S59" s="344"/>
      <c r="T59" s="344"/>
      <c r="U59" s="12"/>
    </row>
    <row r="60" spans="1:21" x14ac:dyDescent="0.25">
      <c r="A60" s="345" t="s">
        <v>199</v>
      </c>
      <c r="B60" s="346"/>
      <c r="C60" s="346"/>
      <c r="D60" s="344"/>
      <c r="E60" s="344"/>
      <c r="F60" s="344"/>
      <c r="G60" s="344"/>
      <c r="H60" s="344"/>
      <c r="I60" s="344"/>
      <c r="J60" s="344"/>
      <c r="K60" s="344"/>
      <c r="L60" s="344"/>
      <c r="M60" s="344"/>
      <c r="N60" s="344"/>
      <c r="O60" s="344"/>
      <c r="P60" s="344"/>
      <c r="Q60" s="344"/>
      <c r="R60" s="344"/>
      <c r="S60" s="344"/>
      <c r="T60" s="344"/>
      <c r="U60" s="12"/>
    </row>
    <row r="61" spans="1:21" ht="13.2" x14ac:dyDescent="0.25">
      <c r="A61" s="11"/>
      <c r="D61" s="104" t="s">
        <v>200</v>
      </c>
      <c r="E61" s="99"/>
      <c r="F61" s="99"/>
      <c r="G61" s="99"/>
      <c r="H61" s="99"/>
      <c r="I61" s="99"/>
      <c r="J61" s="348" t="s">
        <v>23</v>
      </c>
      <c r="K61" s="305"/>
      <c r="L61" s="348"/>
      <c r="M61" s="305"/>
      <c r="N61" s="305"/>
      <c r="O61" s="305"/>
      <c r="P61" s="305"/>
      <c r="Q61" s="305"/>
      <c r="R61" s="305"/>
      <c r="S61" s="104" t="s">
        <v>145</v>
      </c>
      <c r="T61" s="344"/>
      <c r="U61" s="324"/>
    </row>
    <row r="62" spans="1:21" x14ac:dyDescent="0.25">
      <c r="A62" s="14"/>
      <c r="B62" s="15"/>
      <c r="C62" s="15"/>
      <c r="D62" s="15" t="s">
        <v>201</v>
      </c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2"/>
      <c r="T62" s="352"/>
      <c r="U62" s="353"/>
    </row>
  </sheetData>
  <mergeCells count="107">
    <mergeCell ref="E62:U62"/>
    <mergeCell ref="A60:C60"/>
    <mergeCell ref="D60:T60"/>
    <mergeCell ref="A51:C51"/>
    <mergeCell ref="A52:C52"/>
    <mergeCell ref="E57:U57"/>
    <mergeCell ref="A53:U53"/>
    <mergeCell ref="A54:C54"/>
    <mergeCell ref="J61:K61"/>
    <mergeCell ref="T61:U61"/>
    <mergeCell ref="A50:F50"/>
    <mergeCell ref="A55:C55"/>
    <mergeCell ref="D54:T54"/>
    <mergeCell ref="D55:T55"/>
    <mergeCell ref="G50:R50"/>
    <mergeCell ref="G52:R52"/>
    <mergeCell ref="A45:C45"/>
    <mergeCell ref="L61:R61"/>
    <mergeCell ref="A58:U58"/>
    <mergeCell ref="G51:R51"/>
    <mergeCell ref="J56:K56"/>
    <mergeCell ref="L56:R56"/>
    <mergeCell ref="T56:U56"/>
    <mergeCell ref="A59:C59"/>
    <mergeCell ref="D59:T59"/>
    <mergeCell ref="A48:C48"/>
    <mergeCell ref="G49:R49"/>
    <mergeCell ref="G45:R45"/>
    <mergeCell ref="G48:R48"/>
    <mergeCell ref="G47:R47"/>
    <mergeCell ref="G44:R44"/>
    <mergeCell ref="A46:C46"/>
    <mergeCell ref="G46:R46"/>
    <mergeCell ref="J30:O30"/>
    <mergeCell ref="E31:I31"/>
    <mergeCell ref="E32:I32"/>
    <mergeCell ref="Q32:U32"/>
    <mergeCell ref="Q33:U33"/>
    <mergeCell ref="K31:O31"/>
    <mergeCell ref="K32:O32"/>
    <mergeCell ref="K33:O33"/>
    <mergeCell ref="E34:I34"/>
    <mergeCell ref="K34:O34"/>
    <mergeCell ref="Q34:U34"/>
    <mergeCell ref="K35:O35"/>
    <mergeCell ref="E35:I35"/>
    <mergeCell ref="Q35:U35"/>
    <mergeCell ref="A47:C47"/>
    <mergeCell ref="A44:C44"/>
    <mergeCell ref="A42:C42"/>
    <mergeCell ref="G42:R42"/>
    <mergeCell ref="G43:R43"/>
    <mergeCell ref="A43:C43"/>
    <mergeCell ref="A32:C32"/>
    <mergeCell ref="A28:B28"/>
    <mergeCell ref="E33:I33"/>
    <mergeCell ref="A37:C37"/>
    <mergeCell ref="A33:C33"/>
    <mergeCell ref="A35:C35"/>
    <mergeCell ref="A36:C36"/>
    <mergeCell ref="A34:C34"/>
    <mergeCell ref="A29:B29"/>
    <mergeCell ref="A30:C30"/>
    <mergeCell ref="D30:I30"/>
    <mergeCell ref="A38:C38"/>
    <mergeCell ref="A41:F41"/>
    <mergeCell ref="G41:U41"/>
    <mergeCell ref="C24:U24"/>
    <mergeCell ref="D18:O18"/>
    <mergeCell ref="I10:O10"/>
    <mergeCell ref="J26:O26"/>
    <mergeCell ref="P26:U26"/>
    <mergeCell ref="D26:I26"/>
    <mergeCell ref="A31:C31"/>
    <mergeCell ref="P30:U30"/>
    <mergeCell ref="Q31:U31"/>
    <mergeCell ref="P19:U19"/>
    <mergeCell ref="N23:U23"/>
    <mergeCell ref="H23:I23"/>
    <mergeCell ref="P20:U20"/>
    <mergeCell ref="D19:O19"/>
    <mergeCell ref="E25:U25"/>
    <mergeCell ref="A26:C26"/>
    <mergeCell ref="E36:G36"/>
    <mergeCell ref="E37:G37"/>
    <mergeCell ref="K36:M36"/>
    <mergeCell ref="K37:M37"/>
    <mergeCell ref="Q36:S36"/>
    <mergeCell ref="Q37:S37"/>
    <mergeCell ref="D2:U2"/>
    <mergeCell ref="D3:U3"/>
    <mergeCell ref="A20:B20"/>
    <mergeCell ref="A1:C4"/>
    <mergeCell ref="A16:U16"/>
    <mergeCell ref="G13:H13"/>
    <mergeCell ref="I13:K13"/>
    <mergeCell ref="Q13:T13"/>
    <mergeCell ref="L13:O13"/>
    <mergeCell ref="I9:O9"/>
    <mergeCell ref="A27:B27"/>
    <mergeCell ref="A17:B17"/>
    <mergeCell ref="A19:B19"/>
    <mergeCell ref="P17:U17"/>
    <mergeCell ref="D17:O17"/>
    <mergeCell ref="A18:B18"/>
    <mergeCell ref="P18:U18"/>
    <mergeCell ref="D20:O20"/>
  </mergeCells>
  <phoneticPr fontId="0" type="noConversion"/>
  <printOptions horizontalCentered="1"/>
  <pageMargins left="0" right="0" top="0.19685039370078741" bottom="0.19685039370078741" header="0.19685039370078741" footer="0.19685039370078741"/>
  <pageSetup paperSize="9" scale="89" orientation="portrait" r:id="rId1"/>
  <headerFooter alignWithMargins="0">
    <oddHeader xml:space="preserve"> </oddHeader>
    <oddFooter>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1A393-D29A-4541-A71C-3461051907AD}">
  <sheetPr>
    <pageSetUpPr fitToPage="1"/>
  </sheetPr>
  <dimension ref="A1:W50"/>
  <sheetViews>
    <sheetView showGridLines="0" view="pageBreakPreview" topLeftCell="A16" zoomScaleNormal="91" zoomScaleSheetLayoutView="100" workbookViewId="0">
      <selection activeCell="H46" sqref="H46:R46"/>
    </sheetView>
  </sheetViews>
  <sheetFormatPr defaultRowHeight="13.2" x14ac:dyDescent="0.25"/>
  <cols>
    <col min="1" max="1" width="2.5546875" customWidth="1"/>
    <col min="2" max="2" width="1.44140625" customWidth="1"/>
    <col min="3" max="3" width="5" customWidth="1"/>
    <col min="4" max="4" width="4.6640625" customWidth="1"/>
    <col min="5" max="5" width="4.88671875" customWidth="1"/>
    <col min="6" max="6" width="5" customWidth="1"/>
    <col min="7" max="7" width="4.5546875" customWidth="1"/>
    <col min="9" max="9" width="11.109375" customWidth="1"/>
    <col min="10" max="10" width="10.5546875" customWidth="1"/>
    <col min="11" max="11" width="10.44140625" customWidth="1"/>
    <col min="12" max="12" width="10.6640625" customWidth="1"/>
    <col min="13" max="13" width="13.6640625" customWidth="1"/>
    <col min="14" max="14" width="16.44140625" customWidth="1"/>
    <col min="15" max="15" width="10.109375" customWidth="1"/>
    <col min="16" max="17" width="15.5546875" customWidth="1"/>
    <col min="18" max="18" width="16.109375" customWidth="1"/>
    <col min="19" max="19" width="1.88671875" customWidth="1"/>
  </cols>
  <sheetData>
    <row r="1" spans="1:23" ht="30" customHeight="1" x14ac:dyDescent="0.25">
      <c r="C1" s="487" t="s">
        <v>218</v>
      </c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</row>
    <row r="2" spans="1:23" ht="12" customHeight="1" x14ac:dyDescent="0.25"/>
    <row r="3" spans="1:23" x14ac:dyDescent="0.25">
      <c r="C3" s="107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6"/>
    </row>
    <row r="4" spans="1:23" ht="19.2" x14ac:dyDescent="0.35">
      <c r="A4" s="108"/>
      <c r="B4" s="108"/>
      <c r="C4" s="204" t="s">
        <v>171</v>
      </c>
      <c r="D4" s="205"/>
      <c r="E4" s="205"/>
      <c r="F4" s="205"/>
      <c r="G4" s="205"/>
      <c r="H4" s="517" t="s">
        <v>204</v>
      </c>
      <c r="I4" s="517"/>
      <c r="J4" s="517"/>
      <c r="K4" s="517"/>
      <c r="L4" s="517"/>
      <c r="M4" s="517"/>
      <c r="N4" s="517"/>
      <c r="O4" s="517"/>
      <c r="P4" s="517"/>
      <c r="Q4" s="211"/>
      <c r="R4" s="206"/>
      <c r="S4" s="108"/>
    </row>
    <row r="5" spans="1:23" ht="19.2" x14ac:dyDescent="0.35">
      <c r="A5" s="108"/>
      <c r="B5" s="108"/>
      <c r="C5" s="204"/>
      <c r="D5" s="205"/>
      <c r="E5" s="205"/>
      <c r="F5" s="205"/>
      <c r="G5" s="205"/>
      <c r="H5" s="517" t="s">
        <v>292</v>
      </c>
      <c r="I5" s="517"/>
      <c r="J5" s="517"/>
      <c r="K5" s="517"/>
      <c r="L5" s="517"/>
      <c r="M5" s="517"/>
      <c r="N5" s="517"/>
      <c r="O5" s="517"/>
      <c r="P5" s="517"/>
      <c r="Q5" s="211"/>
      <c r="R5" s="206"/>
      <c r="S5" s="108"/>
    </row>
    <row r="6" spans="1:23" x14ac:dyDescent="0.25">
      <c r="C6" s="207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9"/>
    </row>
    <row r="7" spans="1:23" ht="36.75" customHeight="1" x14ac:dyDescent="0.25">
      <c r="A7" s="435"/>
      <c r="C7" s="436" t="s">
        <v>155</v>
      </c>
      <c r="D7" s="436" t="s">
        <v>156</v>
      </c>
      <c r="E7" s="436" t="s">
        <v>158</v>
      </c>
      <c r="F7" s="436" t="s">
        <v>157</v>
      </c>
      <c r="G7" s="436" t="s">
        <v>143</v>
      </c>
      <c r="H7" s="176" t="s">
        <v>205</v>
      </c>
      <c r="I7" s="452" t="s">
        <v>215</v>
      </c>
      <c r="J7" s="453"/>
      <c r="K7" s="447" t="s">
        <v>232</v>
      </c>
      <c r="L7" s="175" t="s">
        <v>213</v>
      </c>
      <c r="M7" s="447" t="s">
        <v>233</v>
      </c>
      <c r="N7" s="447" t="s">
        <v>214</v>
      </c>
      <c r="O7" s="442" t="s">
        <v>206</v>
      </c>
      <c r="P7" s="442" t="s">
        <v>207</v>
      </c>
      <c r="Q7" s="454" t="s">
        <v>251</v>
      </c>
      <c r="R7" s="442" t="s">
        <v>208</v>
      </c>
    </row>
    <row r="8" spans="1:23" ht="18.600000000000001" x14ac:dyDescent="0.3">
      <c r="A8" s="435"/>
      <c r="C8" s="437"/>
      <c r="D8" s="437"/>
      <c r="E8" s="437"/>
      <c r="F8" s="437"/>
      <c r="G8" s="437"/>
      <c r="H8" s="177" t="s">
        <v>209</v>
      </c>
      <c r="I8" s="445" t="s">
        <v>250</v>
      </c>
      <c r="J8" s="446"/>
      <c r="K8" s="448"/>
      <c r="L8" s="178" t="s">
        <v>216</v>
      </c>
      <c r="M8" s="448"/>
      <c r="N8" s="448"/>
      <c r="O8" s="443"/>
      <c r="P8" s="443"/>
      <c r="Q8" s="443"/>
      <c r="R8" s="443"/>
      <c r="W8" s="210"/>
    </row>
    <row r="9" spans="1:23" x14ac:dyDescent="0.25">
      <c r="A9" s="435"/>
      <c r="C9" s="438"/>
      <c r="D9" s="438"/>
      <c r="E9" s="438"/>
      <c r="F9" s="438"/>
      <c r="G9" s="438"/>
      <c r="H9" s="179" t="s">
        <v>212</v>
      </c>
      <c r="I9" s="199" t="s">
        <v>159</v>
      </c>
      <c r="J9" s="199" t="s">
        <v>210</v>
      </c>
      <c r="K9" s="180" t="s">
        <v>160</v>
      </c>
      <c r="L9" s="203"/>
      <c r="M9" s="200" t="s">
        <v>203</v>
      </c>
      <c r="N9" s="450"/>
      <c r="O9" s="444"/>
      <c r="P9" s="180" t="s">
        <v>211</v>
      </c>
      <c r="Q9" s="180"/>
      <c r="R9" s="444"/>
    </row>
    <row r="10" spans="1:23" x14ac:dyDescent="0.25">
      <c r="A10" s="435"/>
      <c r="C10" s="181"/>
      <c r="D10" s="181"/>
      <c r="E10" s="181"/>
      <c r="F10" s="181"/>
      <c r="G10" s="181"/>
      <c r="H10" s="152"/>
      <c r="I10" s="152"/>
      <c r="J10" s="152"/>
      <c r="K10" s="148"/>
      <c r="L10" s="148"/>
      <c r="M10" s="148"/>
      <c r="N10" s="148"/>
      <c r="O10" s="148"/>
      <c r="P10" s="148"/>
      <c r="Q10" s="148"/>
      <c r="R10" s="148"/>
    </row>
    <row r="11" spans="1:23" x14ac:dyDescent="0.25">
      <c r="A11" s="435"/>
      <c r="B11" s="93"/>
      <c r="C11" s="151">
        <v>1</v>
      </c>
      <c r="D11" s="151">
        <v>2</v>
      </c>
      <c r="E11" s="151">
        <v>3</v>
      </c>
      <c r="F11" s="151">
        <v>4</v>
      </c>
      <c r="G11" s="151">
        <v>5</v>
      </c>
      <c r="H11" s="151">
        <v>6</v>
      </c>
      <c r="I11" s="151">
        <v>7</v>
      </c>
      <c r="J11" s="151">
        <v>8</v>
      </c>
      <c r="K11" s="151">
        <v>9</v>
      </c>
      <c r="L11" s="151">
        <v>10</v>
      </c>
      <c r="M11" s="151">
        <v>11</v>
      </c>
      <c r="N11" s="151">
        <v>12</v>
      </c>
      <c r="O11" s="151">
        <v>13</v>
      </c>
      <c r="P11" s="151">
        <v>14</v>
      </c>
      <c r="Q11" s="151">
        <v>15</v>
      </c>
      <c r="R11" s="213">
        <v>16</v>
      </c>
      <c r="S11" s="214"/>
    </row>
    <row r="12" spans="1:23" x14ac:dyDescent="0.25">
      <c r="A12" s="435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</row>
    <row r="13" spans="1:23" x14ac:dyDescent="0.25">
      <c r="A13" s="435"/>
      <c r="C13" s="164">
        <v>1</v>
      </c>
      <c r="D13" s="182"/>
      <c r="E13" s="182"/>
      <c r="F13" s="182"/>
      <c r="G13" s="182"/>
      <c r="H13" s="183">
        <v>0</v>
      </c>
      <c r="I13" s="183">
        <v>0</v>
      </c>
      <c r="J13" s="183">
        <v>0</v>
      </c>
      <c r="K13" s="277">
        <f>I13+J13</f>
        <v>0</v>
      </c>
      <c r="L13" s="183">
        <v>0</v>
      </c>
      <c r="M13" s="277">
        <f>SUM(H13,K13,L13)</f>
        <v>0</v>
      </c>
      <c r="N13" s="278">
        <f>'ARF 4'!$J$40*M13</f>
        <v>0</v>
      </c>
      <c r="O13" s="184">
        <v>0</v>
      </c>
      <c r="P13" s="278">
        <f>N13*O13</f>
        <v>0</v>
      </c>
      <c r="Q13" s="185">
        <v>0</v>
      </c>
      <c r="R13" s="185">
        <v>0</v>
      </c>
    </row>
    <row r="14" spans="1:23" x14ac:dyDescent="0.25">
      <c r="A14" s="435"/>
      <c r="C14" s="164">
        <v>2</v>
      </c>
      <c r="D14" s="182"/>
      <c r="E14" s="182"/>
      <c r="F14" s="182"/>
      <c r="G14" s="182"/>
      <c r="H14" s="183">
        <v>0</v>
      </c>
      <c r="I14" s="183">
        <v>0</v>
      </c>
      <c r="J14" s="183">
        <v>0</v>
      </c>
      <c r="K14" s="277">
        <f t="shared" ref="K14:K42" si="0">I14+J14</f>
        <v>0</v>
      </c>
      <c r="L14" s="183">
        <v>0</v>
      </c>
      <c r="M14" s="277">
        <f t="shared" ref="M14:M42" si="1">SUM(H14,K14,L14)</f>
        <v>0</v>
      </c>
      <c r="N14" s="278">
        <f>'ARF 4'!$J$40*M14</f>
        <v>0</v>
      </c>
      <c r="O14" s="184">
        <v>0</v>
      </c>
      <c r="P14" s="278">
        <f t="shared" ref="P14:P42" si="2">N14*O14</f>
        <v>0</v>
      </c>
      <c r="Q14" s="185">
        <v>0</v>
      </c>
      <c r="R14" s="185">
        <v>0</v>
      </c>
    </row>
    <row r="15" spans="1:23" x14ac:dyDescent="0.25">
      <c r="A15" s="435"/>
      <c r="C15" s="164">
        <v>3</v>
      </c>
      <c r="D15" s="182"/>
      <c r="E15" s="182"/>
      <c r="F15" s="182"/>
      <c r="G15" s="182"/>
      <c r="H15" s="183">
        <v>0</v>
      </c>
      <c r="I15" s="183">
        <v>0</v>
      </c>
      <c r="J15" s="183">
        <v>0</v>
      </c>
      <c r="K15" s="277">
        <f t="shared" si="0"/>
        <v>0</v>
      </c>
      <c r="L15" s="183">
        <v>0</v>
      </c>
      <c r="M15" s="277">
        <f t="shared" si="1"/>
        <v>0</v>
      </c>
      <c r="N15" s="278">
        <f>'ARF 4'!$J$40*M15</f>
        <v>0</v>
      </c>
      <c r="O15" s="184">
        <v>0</v>
      </c>
      <c r="P15" s="278">
        <f t="shared" si="2"/>
        <v>0</v>
      </c>
      <c r="Q15" s="185">
        <v>0</v>
      </c>
      <c r="R15" s="185">
        <v>0</v>
      </c>
    </row>
    <row r="16" spans="1:23" x14ac:dyDescent="0.25">
      <c r="A16" s="435"/>
      <c r="C16" s="164">
        <v>4</v>
      </c>
      <c r="D16" s="182"/>
      <c r="E16" s="182"/>
      <c r="F16" s="182"/>
      <c r="G16" s="182"/>
      <c r="H16" s="183">
        <v>0</v>
      </c>
      <c r="I16" s="183">
        <v>0</v>
      </c>
      <c r="J16" s="183">
        <v>0</v>
      </c>
      <c r="K16" s="277">
        <f t="shared" si="0"/>
        <v>0</v>
      </c>
      <c r="L16" s="183">
        <v>0</v>
      </c>
      <c r="M16" s="277">
        <f t="shared" si="1"/>
        <v>0</v>
      </c>
      <c r="N16" s="278">
        <f>'ARF 4'!$J$40*M16</f>
        <v>0</v>
      </c>
      <c r="O16" s="184">
        <v>0</v>
      </c>
      <c r="P16" s="278">
        <f t="shared" si="2"/>
        <v>0</v>
      </c>
      <c r="Q16" s="185">
        <v>0</v>
      </c>
      <c r="R16" s="185">
        <v>0</v>
      </c>
    </row>
    <row r="17" spans="1:18" x14ac:dyDescent="0.25">
      <c r="A17" s="435"/>
      <c r="C17" s="164">
        <v>5</v>
      </c>
      <c r="D17" s="182"/>
      <c r="E17" s="182"/>
      <c r="F17" s="182"/>
      <c r="G17" s="182"/>
      <c r="H17" s="183">
        <v>0</v>
      </c>
      <c r="I17" s="183">
        <v>0</v>
      </c>
      <c r="J17" s="183">
        <v>0</v>
      </c>
      <c r="K17" s="277">
        <f t="shared" si="0"/>
        <v>0</v>
      </c>
      <c r="L17" s="183">
        <v>0</v>
      </c>
      <c r="M17" s="277">
        <f t="shared" si="1"/>
        <v>0</v>
      </c>
      <c r="N17" s="278">
        <f>'ARF 4'!$J$40*M17</f>
        <v>0</v>
      </c>
      <c r="O17" s="184">
        <v>0</v>
      </c>
      <c r="P17" s="278">
        <f t="shared" si="2"/>
        <v>0</v>
      </c>
      <c r="Q17" s="185">
        <v>0</v>
      </c>
      <c r="R17" s="185">
        <v>0</v>
      </c>
    </row>
    <row r="18" spans="1:18" x14ac:dyDescent="0.25">
      <c r="A18" s="435"/>
      <c r="C18" s="164">
        <v>6</v>
      </c>
      <c r="D18" s="182"/>
      <c r="E18" s="182"/>
      <c r="F18" s="182"/>
      <c r="G18" s="182"/>
      <c r="H18" s="183">
        <v>0</v>
      </c>
      <c r="I18" s="183">
        <v>0</v>
      </c>
      <c r="J18" s="183">
        <v>0</v>
      </c>
      <c r="K18" s="277">
        <f t="shared" si="0"/>
        <v>0</v>
      </c>
      <c r="L18" s="183">
        <v>0</v>
      </c>
      <c r="M18" s="277">
        <f t="shared" si="1"/>
        <v>0</v>
      </c>
      <c r="N18" s="278">
        <f>'ARF 4'!$J$40*M18</f>
        <v>0</v>
      </c>
      <c r="O18" s="184">
        <v>0</v>
      </c>
      <c r="P18" s="278">
        <f t="shared" si="2"/>
        <v>0</v>
      </c>
      <c r="Q18" s="185">
        <v>0</v>
      </c>
      <c r="R18" s="185">
        <v>0</v>
      </c>
    </row>
    <row r="19" spans="1:18" x14ac:dyDescent="0.25">
      <c r="A19" s="435"/>
      <c r="C19" s="164">
        <v>7</v>
      </c>
      <c r="D19" s="182"/>
      <c r="E19" s="182"/>
      <c r="F19" s="182"/>
      <c r="G19" s="182"/>
      <c r="H19" s="183">
        <v>0</v>
      </c>
      <c r="I19" s="183">
        <v>0</v>
      </c>
      <c r="J19" s="183">
        <v>0</v>
      </c>
      <c r="K19" s="277">
        <f t="shared" si="0"/>
        <v>0</v>
      </c>
      <c r="L19" s="183">
        <v>0</v>
      </c>
      <c r="M19" s="277">
        <f t="shared" si="1"/>
        <v>0</v>
      </c>
      <c r="N19" s="278">
        <f>'ARF 4'!$J$40*M19</f>
        <v>0</v>
      </c>
      <c r="O19" s="184">
        <v>0</v>
      </c>
      <c r="P19" s="278">
        <f t="shared" si="2"/>
        <v>0</v>
      </c>
      <c r="Q19" s="185">
        <v>0</v>
      </c>
      <c r="R19" s="185">
        <v>0</v>
      </c>
    </row>
    <row r="20" spans="1:18" x14ac:dyDescent="0.25">
      <c r="A20" s="435"/>
      <c r="C20" s="164">
        <v>8</v>
      </c>
      <c r="D20" s="182"/>
      <c r="E20" s="182"/>
      <c r="F20" s="182"/>
      <c r="G20" s="182"/>
      <c r="H20" s="183">
        <v>0</v>
      </c>
      <c r="I20" s="183">
        <v>0</v>
      </c>
      <c r="J20" s="183">
        <v>0</v>
      </c>
      <c r="K20" s="277">
        <f t="shared" si="0"/>
        <v>0</v>
      </c>
      <c r="L20" s="183">
        <v>0</v>
      </c>
      <c r="M20" s="277">
        <f t="shared" si="1"/>
        <v>0</v>
      </c>
      <c r="N20" s="278">
        <f>'ARF 4'!$J$40*M20</f>
        <v>0</v>
      </c>
      <c r="O20" s="184">
        <v>0</v>
      </c>
      <c r="P20" s="278">
        <f t="shared" si="2"/>
        <v>0</v>
      </c>
      <c r="Q20" s="185">
        <v>0</v>
      </c>
      <c r="R20" s="185">
        <v>0</v>
      </c>
    </row>
    <row r="21" spans="1:18" x14ac:dyDescent="0.25">
      <c r="A21" s="435"/>
      <c r="C21" s="164">
        <v>9</v>
      </c>
      <c r="D21" s="182"/>
      <c r="E21" s="182"/>
      <c r="F21" s="182"/>
      <c r="G21" s="182"/>
      <c r="H21" s="183">
        <v>0</v>
      </c>
      <c r="I21" s="183">
        <v>0</v>
      </c>
      <c r="J21" s="183">
        <v>0</v>
      </c>
      <c r="K21" s="277">
        <f t="shared" si="0"/>
        <v>0</v>
      </c>
      <c r="L21" s="183">
        <v>0</v>
      </c>
      <c r="M21" s="277">
        <f t="shared" si="1"/>
        <v>0</v>
      </c>
      <c r="N21" s="278">
        <f>'ARF 4'!$J$40*M21</f>
        <v>0</v>
      </c>
      <c r="O21" s="184">
        <v>0</v>
      </c>
      <c r="P21" s="278">
        <f t="shared" si="2"/>
        <v>0</v>
      </c>
      <c r="Q21" s="185">
        <v>0</v>
      </c>
      <c r="R21" s="185">
        <v>0</v>
      </c>
    </row>
    <row r="22" spans="1:18" x14ac:dyDescent="0.25">
      <c r="A22" s="435"/>
      <c r="C22" s="164">
        <v>10</v>
      </c>
      <c r="D22" s="182"/>
      <c r="E22" s="182"/>
      <c r="F22" s="182"/>
      <c r="G22" s="182"/>
      <c r="H22" s="183">
        <v>0</v>
      </c>
      <c r="I22" s="183">
        <v>0</v>
      </c>
      <c r="J22" s="183">
        <v>0</v>
      </c>
      <c r="K22" s="277">
        <f t="shared" si="0"/>
        <v>0</v>
      </c>
      <c r="L22" s="183">
        <v>0</v>
      </c>
      <c r="M22" s="277">
        <f t="shared" si="1"/>
        <v>0</v>
      </c>
      <c r="N22" s="278">
        <f>'ARF 4'!$J$40*M22</f>
        <v>0</v>
      </c>
      <c r="O22" s="184">
        <v>0</v>
      </c>
      <c r="P22" s="278">
        <f t="shared" si="2"/>
        <v>0</v>
      </c>
      <c r="Q22" s="185">
        <v>0</v>
      </c>
      <c r="R22" s="185">
        <v>0</v>
      </c>
    </row>
    <row r="23" spans="1:18" x14ac:dyDescent="0.25">
      <c r="A23" s="435"/>
      <c r="C23" s="164">
        <v>11</v>
      </c>
      <c r="D23" s="182"/>
      <c r="E23" s="182"/>
      <c r="F23" s="182"/>
      <c r="G23" s="182"/>
      <c r="H23" s="183">
        <v>0</v>
      </c>
      <c r="I23" s="183">
        <v>0</v>
      </c>
      <c r="J23" s="183">
        <v>0</v>
      </c>
      <c r="K23" s="277">
        <f t="shared" si="0"/>
        <v>0</v>
      </c>
      <c r="L23" s="183">
        <v>0</v>
      </c>
      <c r="M23" s="277">
        <f t="shared" si="1"/>
        <v>0</v>
      </c>
      <c r="N23" s="278">
        <f>'ARF 4'!$J$40*M23</f>
        <v>0</v>
      </c>
      <c r="O23" s="184">
        <v>0</v>
      </c>
      <c r="P23" s="278">
        <f t="shared" si="2"/>
        <v>0</v>
      </c>
      <c r="Q23" s="185">
        <v>0</v>
      </c>
      <c r="R23" s="185">
        <v>0</v>
      </c>
    </row>
    <row r="24" spans="1:18" x14ac:dyDescent="0.25">
      <c r="A24" s="435"/>
      <c r="C24" s="164">
        <v>12</v>
      </c>
      <c r="D24" s="182"/>
      <c r="E24" s="182"/>
      <c r="F24" s="182"/>
      <c r="G24" s="182"/>
      <c r="H24" s="183">
        <v>0</v>
      </c>
      <c r="I24" s="183">
        <v>0</v>
      </c>
      <c r="J24" s="183">
        <v>0</v>
      </c>
      <c r="K24" s="277">
        <f t="shared" si="0"/>
        <v>0</v>
      </c>
      <c r="L24" s="183">
        <v>0</v>
      </c>
      <c r="M24" s="277">
        <f t="shared" si="1"/>
        <v>0</v>
      </c>
      <c r="N24" s="278">
        <f>'ARF 4'!$J$40*M24</f>
        <v>0</v>
      </c>
      <c r="O24" s="184">
        <v>0</v>
      </c>
      <c r="P24" s="278">
        <f t="shared" si="2"/>
        <v>0</v>
      </c>
      <c r="Q24" s="185">
        <v>0</v>
      </c>
      <c r="R24" s="185">
        <v>0</v>
      </c>
    </row>
    <row r="25" spans="1:18" x14ac:dyDescent="0.25">
      <c r="A25" s="435"/>
      <c r="C25" s="164">
        <v>13</v>
      </c>
      <c r="D25" s="182"/>
      <c r="E25" s="182"/>
      <c r="F25" s="182"/>
      <c r="G25" s="182"/>
      <c r="H25" s="183">
        <v>0</v>
      </c>
      <c r="I25" s="183">
        <v>0</v>
      </c>
      <c r="J25" s="183">
        <v>0</v>
      </c>
      <c r="K25" s="277">
        <f t="shared" si="0"/>
        <v>0</v>
      </c>
      <c r="L25" s="183">
        <v>0</v>
      </c>
      <c r="M25" s="277">
        <f t="shared" si="1"/>
        <v>0</v>
      </c>
      <c r="N25" s="278">
        <f>'ARF 4'!$J$40*M25</f>
        <v>0</v>
      </c>
      <c r="O25" s="184">
        <v>0</v>
      </c>
      <c r="P25" s="278">
        <f t="shared" si="2"/>
        <v>0</v>
      </c>
      <c r="Q25" s="185">
        <v>0</v>
      </c>
      <c r="R25" s="185">
        <v>0</v>
      </c>
    </row>
    <row r="26" spans="1:18" x14ac:dyDescent="0.25">
      <c r="A26" s="435"/>
      <c r="C26" s="164">
        <v>14</v>
      </c>
      <c r="D26" s="182"/>
      <c r="E26" s="182"/>
      <c r="F26" s="182"/>
      <c r="G26" s="182"/>
      <c r="H26" s="183">
        <v>0</v>
      </c>
      <c r="I26" s="183">
        <v>0</v>
      </c>
      <c r="J26" s="183">
        <v>0</v>
      </c>
      <c r="K26" s="277">
        <f t="shared" si="0"/>
        <v>0</v>
      </c>
      <c r="L26" s="183">
        <v>0</v>
      </c>
      <c r="M26" s="277">
        <f t="shared" si="1"/>
        <v>0</v>
      </c>
      <c r="N26" s="278">
        <f>'ARF 4'!$J$40*M26</f>
        <v>0</v>
      </c>
      <c r="O26" s="184">
        <v>0</v>
      </c>
      <c r="P26" s="278">
        <f t="shared" si="2"/>
        <v>0</v>
      </c>
      <c r="Q26" s="185">
        <v>0</v>
      </c>
      <c r="R26" s="185">
        <v>0</v>
      </c>
    </row>
    <row r="27" spans="1:18" x14ac:dyDescent="0.25">
      <c r="A27" s="435"/>
      <c r="C27" s="164">
        <v>15</v>
      </c>
      <c r="D27" s="182"/>
      <c r="E27" s="182"/>
      <c r="F27" s="182"/>
      <c r="G27" s="182"/>
      <c r="H27" s="183">
        <v>0</v>
      </c>
      <c r="I27" s="183">
        <v>0</v>
      </c>
      <c r="J27" s="183">
        <v>0</v>
      </c>
      <c r="K27" s="277">
        <f t="shared" si="0"/>
        <v>0</v>
      </c>
      <c r="L27" s="183">
        <v>0</v>
      </c>
      <c r="M27" s="277">
        <f t="shared" si="1"/>
        <v>0</v>
      </c>
      <c r="N27" s="278">
        <f>'ARF 4'!$J$40*M27</f>
        <v>0</v>
      </c>
      <c r="O27" s="184">
        <v>0</v>
      </c>
      <c r="P27" s="278">
        <f t="shared" si="2"/>
        <v>0</v>
      </c>
      <c r="Q27" s="185">
        <v>0</v>
      </c>
      <c r="R27" s="185">
        <v>0</v>
      </c>
    </row>
    <row r="28" spans="1:18" x14ac:dyDescent="0.25">
      <c r="A28" s="435"/>
      <c r="C28" s="164">
        <v>16</v>
      </c>
      <c r="D28" s="182"/>
      <c r="E28" s="182"/>
      <c r="F28" s="182"/>
      <c r="G28" s="182"/>
      <c r="H28" s="183">
        <v>0</v>
      </c>
      <c r="I28" s="183">
        <v>0</v>
      </c>
      <c r="J28" s="183">
        <v>0</v>
      </c>
      <c r="K28" s="277">
        <f t="shared" si="0"/>
        <v>0</v>
      </c>
      <c r="L28" s="183">
        <v>0</v>
      </c>
      <c r="M28" s="277">
        <f t="shared" si="1"/>
        <v>0</v>
      </c>
      <c r="N28" s="278">
        <f>'ARF 4'!$J$40*M28</f>
        <v>0</v>
      </c>
      <c r="O28" s="184">
        <v>0</v>
      </c>
      <c r="P28" s="278">
        <f t="shared" si="2"/>
        <v>0</v>
      </c>
      <c r="Q28" s="185">
        <v>0</v>
      </c>
      <c r="R28" s="185">
        <v>0</v>
      </c>
    </row>
    <row r="29" spans="1:18" x14ac:dyDescent="0.25">
      <c r="A29" s="435"/>
      <c r="C29" s="164">
        <v>17</v>
      </c>
      <c r="D29" s="182"/>
      <c r="E29" s="182"/>
      <c r="F29" s="182"/>
      <c r="G29" s="182"/>
      <c r="H29" s="183">
        <v>0</v>
      </c>
      <c r="I29" s="183">
        <v>0</v>
      </c>
      <c r="J29" s="183">
        <v>0</v>
      </c>
      <c r="K29" s="277">
        <f t="shared" si="0"/>
        <v>0</v>
      </c>
      <c r="L29" s="183">
        <v>0</v>
      </c>
      <c r="M29" s="277">
        <f t="shared" si="1"/>
        <v>0</v>
      </c>
      <c r="N29" s="278">
        <f>'ARF 4'!$J$40*M29</f>
        <v>0</v>
      </c>
      <c r="O29" s="184">
        <v>0</v>
      </c>
      <c r="P29" s="278">
        <f t="shared" si="2"/>
        <v>0</v>
      </c>
      <c r="Q29" s="185">
        <v>0</v>
      </c>
      <c r="R29" s="185">
        <v>0</v>
      </c>
    </row>
    <row r="30" spans="1:18" x14ac:dyDescent="0.25">
      <c r="A30" s="435"/>
      <c r="C30" s="164">
        <v>18</v>
      </c>
      <c r="D30" s="182"/>
      <c r="E30" s="182"/>
      <c r="F30" s="182"/>
      <c r="G30" s="182"/>
      <c r="H30" s="183">
        <v>0</v>
      </c>
      <c r="I30" s="183">
        <v>0</v>
      </c>
      <c r="J30" s="183">
        <v>0</v>
      </c>
      <c r="K30" s="277">
        <f t="shared" si="0"/>
        <v>0</v>
      </c>
      <c r="L30" s="183">
        <v>0</v>
      </c>
      <c r="M30" s="277">
        <f t="shared" si="1"/>
        <v>0</v>
      </c>
      <c r="N30" s="278">
        <f>'ARF 4'!$J$40*M30</f>
        <v>0</v>
      </c>
      <c r="O30" s="184">
        <v>0</v>
      </c>
      <c r="P30" s="278">
        <f t="shared" si="2"/>
        <v>0</v>
      </c>
      <c r="Q30" s="185">
        <v>0</v>
      </c>
      <c r="R30" s="185">
        <v>0</v>
      </c>
    </row>
    <row r="31" spans="1:18" x14ac:dyDescent="0.25">
      <c r="A31" s="435"/>
      <c r="C31" s="164">
        <v>19</v>
      </c>
      <c r="D31" s="182"/>
      <c r="E31" s="182"/>
      <c r="F31" s="182"/>
      <c r="G31" s="182"/>
      <c r="H31" s="183">
        <v>0</v>
      </c>
      <c r="I31" s="183">
        <v>0</v>
      </c>
      <c r="J31" s="183">
        <v>0</v>
      </c>
      <c r="K31" s="277">
        <f t="shared" si="0"/>
        <v>0</v>
      </c>
      <c r="L31" s="183">
        <v>0</v>
      </c>
      <c r="M31" s="277">
        <f t="shared" si="1"/>
        <v>0</v>
      </c>
      <c r="N31" s="278">
        <f>'ARF 4'!$J$40*M31</f>
        <v>0</v>
      </c>
      <c r="O31" s="184">
        <v>0</v>
      </c>
      <c r="P31" s="278">
        <f t="shared" si="2"/>
        <v>0</v>
      </c>
      <c r="Q31" s="185">
        <v>0</v>
      </c>
      <c r="R31" s="185">
        <v>0</v>
      </c>
    </row>
    <row r="32" spans="1:18" x14ac:dyDescent="0.25">
      <c r="A32" s="435"/>
      <c r="C32" s="164">
        <v>20</v>
      </c>
      <c r="D32" s="182"/>
      <c r="E32" s="182"/>
      <c r="F32" s="182"/>
      <c r="G32" s="182"/>
      <c r="H32" s="183">
        <v>0</v>
      </c>
      <c r="I32" s="183">
        <v>0</v>
      </c>
      <c r="J32" s="183">
        <v>0</v>
      </c>
      <c r="K32" s="277">
        <f t="shared" si="0"/>
        <v>0</v>
      </c>
      <c r="L32" s="183">
        <v>0</v>
      </c>
      <c r="M32" s="277">
        <f t="shared" si="1"/>
        <v>0</v>
      </c>
      <c r="N32" s="278">
        <f>'ARF 4'!$J$40*M32</f>
        <v>0</v>
      </c>
      <c r="O32" s="184">
        <v>0</v>
      </c>
      <c r="P32" s="278">
        <f t="shared" si="2"/>
        <v>0</v>
      </c>
      <c r="Q32" s="185">
        <v>0</v>
      </c>
      <c r="R32" s="185">
        <v>0</v>
      </c>
    </row>
    <row r="33" spans="1:18" x14ac:dyDescent="0.25">
      <c r="A33" s="435"/>
      <c r="C33" s="164">
        <v>21</v>
      </c>
      <c r="D33" s="182"/>
      <c r="E33" s="182"/>
      <c r="F33" s="182"/>
      <c r="G33" s="182"/>
      <c r="H33" s="183">
        <v>0</v>
      </c>
      <c r="I33" s="183">
        <v>0</v>
      </c>
      <c r="J33" s="183">
        <v>0</v>
      </c>
      <c r="K33" s="277">
        <f t="shared" si="0"/>
        <v>0</v>
      </c>
      <c r="L33" s="183">
        <v>0</v>
      </c>
      <c r="M33" s="277">
        <f t="shared" si="1"/>
        <v>0</v>
      </c>
      <c r="N33" s="278">
        <f>'ARF 4'!$J$40*M33</f>
        <v>0</v>
      </c>
      <c r="O33" s="184">
        <v>0</v>
      </c>
      <c r="P33" s="278">
        <f t="shared" si="2"/>
        <v>0</v>
      </c>
      <c r="Q33" s="185">
        <v>0</v>
      </c>
      <c r="R33" s="185">
        <v>0</v>
      </c>
    </row>
    <row r="34" spans="1:18" x14ac:dyDescent="0.25">
      <c r="A34" s="435"/>
      <c r="C34" s="164">
        <v>22</v>
      </c>
      <c r="D34" s="182"/>
      <c r="E34" s="182"/>
      <c r="F34" s="182"/>
      <c r="G34" s="182"/>
      <c r="H34" s="183">
        <v>0</v>
      </c>
      <c r="I34" s="183">
        <v>0</v>
      </c>
      <c r="J34" s="183">
        <v>0</v>
      </c>
      <c r="K34" s="277">
        <f t="shared" si="0"/>
        <v>0</v>
      </c>
      <c r="L34" s="183">
        <v>0</v>
      </c>
      <c r="M34" s="277">
        <f t="shared" si="1"/>
        <v>0</v>
      </c>
      <c r="N34" s="278">
        <f>'ARF 4'!$J$40*M34</f>
        <v>0</v>
      </c>
      <c r="O34" s="184">
        <v>0</v>
      </c>
      <c r="P34" s="278">
        <f t="shared" si="2"/>
        <v>0</v>
      </c>
      <c r="Q34" s="185">
        <v>0</v>
      </c>
      <c r="R34" s="185">
        <v>0</v>
      </c>
    </row>
    <row r="35" spans="1:18" x14ac:dyDescent="0.25">
      <c r="A35" s="435"/>
      <c r="C35" s="164">
        <v>23</v>
      </c>
      <c r="D35" s="182"/>
      <c r="E35" s="182"/>
      <c r="F35" s="182"/>
      <c r="G35" s="182"/>
      <c r="H35" s="183">
        <v>0</v>
      </c>
      <c r="I35" s="183">
        <v>0</v>
      </c>
      <c r="J35" s="183">
        <v>0</v>
      </c>
      <c r="K35" s="277">
        <f t="shared" si="0"/>
        <v>0</v>
      </c>
      <c r="L35" s="183">
        <v>0</v>
      </c>
      <c r="M35" s="277">
        <f t="shared" si="1"/>
        <v>0</v>
      </c>
      <c r="N35" s="278">
        <f>'ARF 4'!$J$40*M35</f>
        <v>0</v>
      </c>
      <c r="O35" s="184">
        <v>0</v>
      </c>
      <c r="P35" s="278">
        <f t="shared" si="2"/>
        <v>0</v>
      </c>
      <c r="Q35" s="185">
        <v>0</v>
      </c>
      <c r="R35" s="185">
        <v>0</v>
      </c>
    </row>
    <row r="36" spans="1:18" x14ac:dyDescent="0.25">
      <c r="A36" s="435"/>
      <c r="C36" s="164">
        <v>24</v>
      </c>
      <c r="D36" s="182"/>
      <c r="E36" s="182"/>
      <c r="F36" s="182"/>
      <c r="G36" s="182"/>
      <c r="H36" s="183">
        <v>0</v>
      </c>
      <c r="I36" s="183">
        <v>0</v>
      </c>
      <c r="J36" s="183">
        <v>0</v>
      </c>
      <c r="K36" s="277">
        <f t="shared" si="0"/>
        <v>0</v>
      </c>
      <c r="L36" s="183">
        <v>0</v>
      </c>
      <c r="M36" s="277">
        <f t="shared" si="1"/>
        <v>0</v>
      </c>
      <c r="N36" s="278">
        <f>'ARF 4'!$J$40*M36</f>
        <v>0</v>
      </c>
      <c r="O36" s="184">
        <v>0</v>
      </c>
      <c r="P36" s="278">
        <f t="shared" si="2"/>
        <v>0</v>
      </c>
      <c r="Q36" s="185">
        <v>0</v>
      </c>
      <c r="R36" s="185">
        <v>0</v>
      </c>
    </row>
    <row r="37" spans="1:18" x14ac:dyDescent="0.25">
      <c r="A37" s="435"/>
      <c r="C37" s="164">
        <v>25</v>
      </c>
      <c r="D37" s="182"/>
      <c r="E37" s="182"/>
      <c r="F37" s="182"/>
      <c r="G37" s="182"/>
      <c r="H37" s="183">
        <v>0</v>
      </c>
      <c r="I37" s="183">
        <v>0</v>
      </c>
      <c r="J37" s="183">
        <v>0</v>
      </c>
      <c r="K37" s="277">
        <f t="shared" si="0"/>
        <v>0</v>
      </c>
      <c r="L37" s="183">
        <v>0</v>
      </c>
      <c r="M37" s="277">
        <f t="shared" si="1"/>
        <v>0</v>
      </c>
      <c r="N37" s="278">
        <f>'ARF 4'!$J$40*M37</f>
        <v>0</v>
      </c>
      <c r="O37" s="184">
        <v>0</v>
      </c>
      <c r="P37" s="278">
        <f t="shared" si="2"/>
        <v>0</v>
      </c>
      <c r="Q37" s="185">
        <v>0</v>
      </c>
      <c r="R37" s="185">
        <v>0</v>
      </c>
    </row>
    <row r="38" spans="1:18" x14ac:dyDescent="0.25">
      <c r="A38" s="435"/>
      <c r="C38" s="164">
        <v>26</v>
      </c>
      <c r="D38" s="182"/>
      <c r="E38" s="182"/>
      <c r="F38" s="182"/>
      <c r="G38" s="182"/>
      <c r="H38" s="183">
        <v>0</v>
      </c>
      <c r="I38" s="183">
        <v>0</v>
      </c>
      <c r="J38" s="183">
        <v>0</v>
      </c>
      <c r="K38" s="277">
        <f t="shared" si="0"/>
        <v>0</v>
      </c>
      <c r="L38" s="183">
        <v>0</v>
      </c>
      <c r="M38" s="277">
        <f t="shared" si="1"/>
        <v>0</v>
      </c>
      <c r="N38" s="278">
        <f>'ARF 4'!$J$40*M38</f>
        <v>0</v>
      </c>
      <c r="O38" s="184">
        <v>0</v>
      </c>
      <c r="P38" s="278">
        <f t="shared" si="2"/>
        <v>0</v>
      </c>
      <c r="Q38" s="185">
        <v>0</v>
      </c>
      <c r="R38" s="185">
        <v>0</v>
      </c>
    </row>
    <row r="39" spans="1:18" x14ac:dyDescent="0.25">
      <c r="A39" s="435"/>
      <c r="C39" s="164">
        <v>27</v>
      </c>
      <c r="D39" s="182"/>
      <c r="E39" s="182"/>
      <c r="F39" s="182"/>
      <c r="G39" s="182"/>
      <c r="H39" s="183">
        <v>0</v>
      </c>
      <c r="I39" s="183">
        <v>0</v>
      </c>
      <c r="J39" s="183">
        <v>0</v>
      </c>
      <c r="K39" s="277">
        <f t="shared" si="0"/>
        <v>0</v>
      </c>
      <c r="L39" s="183">
        <v>0</v>
      </c>
      <c r="M39" s="277">
        <f t="shared" si="1"/>
        <v>0</v>
      </c>
      <c r="N39" s="278">
        <f>'ARF 4'!$J$40*M39</f>
        <v>0</v>
      </c>
      <c r="O39" s="184">
        <v>0</v>
      </c>
      <c r="P39" s="278">
        <f t="shared" si="2"/>
        <v>0</v>
      </c>
      <c r="Q39" s="185">
        <v>0</v>
      </c>
      <c r="R39" s="185">
        <v>0</v>
      </c>
    </row>
    <row r="40" spans="1:18" x14ac:dyDescent="0.25">
      <c r="A40" s="435"/>
      <c r="C40" s="164">
        <v>28</v>
      </c>
      <c r="D40" s="182"/>
      <c r="E40" s="182"/>
      <c r="F40" s="182"/>
      <c r="G40" s="182"/>
      <c r="H40" s="183">
        <v>0</v>
      </c>
      <c r="I40" s="183">
        <v>0</v>
      </c>
      <c r="J40" s="183">
        <v>0</v>
      </c>
      <c r="K40" s="277">
        <f t="shared" si="0"/>
        <v>0</v>
      </c>
      <c r="L40" s="183">
        <v>0</v>
      </c>
      <c r="M40" s="277">
        <f t="shared" si="1"/>
        <v>0</v>
      </c>
      <c r="N40" s="278">
        <f>'ARF 4'!$J$40*M40</f>
        <v>0</v>
      </c>
      <c r="O40" s="184">
        <v>0</v>
      </c>
      <c r="P40" s="278">
        <f t="shared" si="2"/>
        <v>0</v>
      </c>
      <c r="Q40" s="185">
        <v>0</v>
      </c>
      <c r="R40" s="185">
        <v>0</v>
      </c>
    </row>
    <row r="41" spans="1:18" x14ac:dyDescent="0.25">
      <c r="A41" s="435"/>
      <c r="C41" s="164">
        <v>29</v>
      </c>
      <c r="D41" s="182"/>
      <c r="E41" s="182"/>
      <c r="F41" s="182"/>
      <c r="G41" s="182"/>
      <c r="H41" s="183">
        <v>0</v>
      </c>
      <c r="I41" s="183">
        <v>0</v>
      </c>
      <c r="J41" s="183">
        <v>0</v>
      </c>
      <c r="K41" s="277">
        <f t="shared" si="0"/>
        <v>0</v>
      </c>
      <c r="L41" s="183">
        <v>0</v>
      </c>
      <c r="M41" s="277">
        <f t="shared" si="1"/>
        <v>0</v>
      </c>
      <c r="N41" s="278">
        <f>'ARF 4'!$J$40*M41</f>
        <v>0</v>
      </c>
      <c r="O41" s="184">
        <v>0</v>
      </c>
      <c r="P41" s="278">
        <f t="shared" si="2"/>
        <v>0</v>
      </c>
      <c r="Q41" s="185">
        <v>0</v>
      </c>
      <c r="R41" s="185">
        <v>0</v>
      </c>
    </row>
    <row r="42" spans="1:18" x14ac:dyDescent="0.25">
      <c r="A42" s="435"/>
      <c r="C42" s="164">
        <v>30</v>
      </c>
      <c r="D42" s="182"/>
      <c r="E42" s="182"/>
      <c r="F42" s="182"/>
      <c r="G42" s="182"/>
      <c r="H42" s="183">
        <v>0</v>
      </c>
      <c r="I42" s="183">
        <v>0</v>
      </c>
      <c r="J42" s="183">
        <v>0</v>
      </c>
      <c r="K42" s="277">
        <f t="shared" si="0"/>
        <v>0</v>
      </c>
      <c r="L42" s="183">
        <v>0</v>
      </c>
      <c r="M42" s="277">
        <f t="shared" si="1"/>
        <v>0</v>
      </c>
      <c r="N42" s="278">
        <f>'ARF 4'!$J$40*M42</f>
        <v>0</v>
      </c>
      <c r="O42" s="184">
        <v>0</v>
      </c>
      <c r="P42" s="278">
        <f t="shared" si="2"/>
        <v>0</v>
      </c>
      <c r="Q42" s="185">
        <v>0</v>
      </c>
      <c r="R42" s="185">
        <v>0</v>
      </c>
    </row>
    <row r="43" spans="1:18" x14ac:dyDescent="0.25">
      <c r="A43" s="435"/>
      <c r="C43" s="182"/>
      <c r="D43" s="182"/>
      <c r="E43" s="182"/>
      <c r="F43" s="182"/>
      <c r="G43" s="182"/>
      <c r="H43" s="183">
        <v>0</v>
      </c>
      <c r="I43" s="183">
        <v>0</v>
      </c>
      <c r="J43" s="183">
        <v>0</v>
      </c>
      <c r="K43" s="277">
        <f>I43+J43</f>
        <v>0</v>
      </c>
      <c r="L43" s="183">
        <v>0</v>
      </c>
      <c r="M43" s="277">
        <f>SUM(H43,K43,L43)</f>
        <v>0</v>
      </c>
      <c r="N43" s="278">
        <f>'ARF 4'!$J$40*M43</f>
        <v>0</v>
      </c>
      <c r="O43" s="184">
        <v>0</v>
      </c>
      <c r="P43" s="278">
        <f>N43*O43</f>
        <v>0</v>
      </c>
      <c r="Q43" s="185">
        <v>0</v>
      </c>
      <c r="R43" s="185">
        <v>0</v>
      </c>
    </row>
    <row r="44" spans="1:18" ht="29.25" customHeight="1" x14ac:dyDescent="0.25">
      <c r="A44" s="435"/>
      <c r="C44" s="439" t="s">
        <v>242</v>
      </c>
      <c r="D44" s="440"/>
      <c r="E44" s="440"/>
      <c r="F44" s="440"/>
      <c r="G44" s="441"/>
      <c r="H44" s="277">
        <f>SUM(H13:H43)</f>
        <v>0</v>
      </c>
      <c r="I44" s="277">
        <f t="shared" ref="I44:Q44" si="3">SUM(I13:I43)</f>
        <v>0</v>
      </c>
      <c r="J44" s="277">
        <f t="shared" si="3"/>
        <v>0</v>
      </c>
      <c r="K44" s="277">
        <f t="shared" si="3"/>
        <v>0</v>
      </c>
      <c r="L44" s="277">
        <f t="shared" si="3"/>
        <v>0</v>
      </c>
      <c r="M44" s="277">
        <f t="shared" si="3"/>
        <v>0</v>
      </c>
      <c r="N44" s="278">
        <f t="shared" si="3"/>
        <v>0</v>
      </c>
      <c r="O44" s="202"/>
      <c r="P44" s="278">
        <f t="shared" si="3"/>
        <v>0</v>
      </c>
      <c r="Q44" s="278">
        <f t="shared" si="3"/>
        <v>0</v>
      </c>
      <c r="R44" s="201"/>
    </row>
    <row r="45" spans="1:18" x14ac:dyDescent="0.25">
      <c r="A45" s="435"/>
      <c r="C45" s="518"/>
      <c r="D45" s="518"/>
      <c r="E45" s="518"/>
      <c r="F45" s="518"/>
      <c r="G45" s="518"/>
      <c r="H45" s="105"/>
      <c r="I45" s="105"/>
      <c r="J45" s="105"/>
      <c r="K45" s="105"/>
      <c r="L45" s="105"/>
      <c r="M45" s="105"/>
      <c r="N45" s="105"/>
      <c r="O45" s="105"/>
      <c r="P45" s="127"/>
      <c r="Q45" s="127"/>
      <c r="R45" s="127"/>
    </row>
    <row r="46" spans="1:18" x14ac:dyDescent="0.25">
      <c r="A46" s="435"/>
      <c r="C46" s="519"/>
      <c r="D46" s="519"/>
      <c r="E46" s="519"/>
      <c r="F46" s="519"/>
      <c r="G46" s="519"/>
      <c r="H46" s="434" t="s">
        <v>249</v>
      </c>
      <c r="I46" s="434"/>
      <c r="J46" s="434"/>
      <c r="K46" s="434"/>
      <c r="L46" s="434"/>
      <c r="M46" s="434"/>
      <c r="N46" s="434"/>
      <c r="O46" s="434"/>
      <c r="P46" s="434"/>
      <c r="Q46" s="434"/>
      <c r="R46" s="434"/>
    </row>
    <row r="47" spans="1:18" ht="5.25" customHeight="1" x14ac:dyDescent="0.25">
      <c r="A47" s="435"/>
    </row>
    <row r="48" spans="1:18" ht="6" customHeight="1" x14ac:dyDescent="0.25">
      <c r="A48" s="435"/>
    </row>
    <row r="49" spans="1:13" x14ac:dyDescent="0.25">
      <c r="A49" s="435"/>
      <c r="C49" s="492"/>
      <c r="D49" s="492"/>
      <c r="E49" s="492"/>
      <c r="F49" s="492"/>
      <c r="G49" s="492"/>
      <c r="H49" s="111"/>
      <c r="I49" s="111"/>
      <c r="J49" s="111"/>
      <c r="K49" s="111"/>
      <c r="L49" s="111"/>
      <c r="M49" s="111"/>
    </row>
    <row r="50" spans="1:13" ht="7.5" customHeight="1" x14ac:dyDescent="0.25">
      <c r="A50" s="435"/>
    </row>
  </sheetData>
  <sheetProtection formatCells="0" formatColumns="0" formatRows="0" insertRows="0"/>
  <mergeCells count="23">
    <mergeCell ref="H46:R46"/>
    <mergeCell ref="O7:O9"/>
    <mergeCell ref="I8:J8"/>
    <mergeCell ref="C1:R1"/>
    <mergeCell ref="H4:P4"/>
    <mergeCell ref="H5:P5"/>
    <mergeCell ref="F7:F9"/>
    <mergeCell ref="G7:G9"/>
    <mergeCell ref="I7:J7"/>
    <mergeCell ref="K7:K8"/>
    <mergeCell ref="P7:P8"/>
    <mergeCell ref="R7:R9"/>
    <mergeCell ref="Q7:Q8"/>
    <mergeCell ref="M7:M8"/>
    <mergeCell ref="N7:N9"/>
    <mergeCell ref="A7:A50"/>
    <mergeCell ref="C7:C9"/>
    <mergeCell ref="D7:D9"/>
    <mergeCell ref="E7:E9"/>
    <mergeCell ref="C44:G44"/>
    <mergeCell ref="C45:G45"/>
    <mergeCell ref="C46:G46"/>
    <mergeCell ref="C49:G4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EAC9E-5417-4FE8-B2E9-666DA8837C89}">
  <sheetPr codeName="Foglio5">
    <pageSetUpPr fitToPage="1"/>
  </sheetPr>
  <dimension ref="A1:BH36"/>
  <sheetViews>
    <sheetView view="pageBreakPreview" zoomScale="85" zoomScaleNormal="100" workbookViewId="0">
      <selection activeCell="BJ18" sqref="BJ18"/>
    </sheetView>
  </sheetViews>
  <sheetFormatPr defaultRowHeight="13.2" x14ac:dyDescent="0.25"/>
  <cols>
    <col min="1" max="13" width="2.6640625" customWidth="1"/>
    <col min="14" max="60" width="3" customWidth="1"/>
  </cols>
  <sheetData>
    <row r="1" spans="1:60" ht="35.1" customHeight="1" x14ac:dyDescent="0.25">
      <c r="A1" s="532" t="s">
        <v>219</v>
      </c>
      <c r="B1" s="533"/>
      <c r="C1" s="533"/>
      <c r="D1" s="533"/>
      <c r="E1" s="533"/>
      <c r="F1" s="533"/>
      <c r="G1" s="533"/>
      <c r="H1" s="533"/>
      <c r="I1" s="533"/>
      <c r="J1" s="533"/>
      <c r="K1" s="534"/>
      <c r="L1" s="37"/>
      <c r="M1" s="37"/>
      <c r="N1" s="535" t="s">
        <v>220</v>
      </c>
      <c r="O1" s="536"/>
      <c r="P1" s="536"/>
      <c r="Q1" s="537" t="s">
        <v>30</v>
      </c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8"/>
    </row>
    <row r="2" spans="1:60" ht="24.9" customHeight="1" x14ac:dyDescent="0.25">
      <c r="A2" s="539" t="s">
        <v>31</v>
      </c>
      <c r="B2" s="540"/>
      <c r="C2" s="540"/>
      <c r="D2" s="540"/>
      <c r="E2" s="540"/>
      <c r="F2" s="539" t="s">
        <v>32</v>
      </c>
      <c r="G2" s="540"/>
      <c r="H2" s="540"/>
      <c r="I2" s="540"/>
      <c r="J2" s="540"/>
      <c r="K2" s="540"/>
      <c r="L2" s="37"/>
      <c r="M2" s="37"/>
      <c r="N2" s="526" t="s">
        <v>33</v>
      </c>
      <c r="O2" s="527"/>
      <c r="P2" s="527"/>
      <c r="Q2" s="527"/>
      <c r="R2" s="527"/>
      <c r="S2" s="527"/>
      <c r="T2" s="527"/>
      <c r="U2" s="527"/>
      <c r="V2" s="528"/>
      <c r="W2" s="546" t="s">
        <v>34</v>
      </c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6"/>
      <c r="AJ2" s="546"/>
      <c r="AK2" s="546"/>
      <c r="AL2" s="547"/>
      <c r="AM2" s="526" t="s">
        <v>35</v>
      </c>
      <c r="AN2" s="527"/>
      <c r="AO2" s="527"/>
      <c r="AP2" s="528"/>
      <c r="AQ2" s="548" t="s">
        <v>34</v>
      </c>
      <c r="AR2" s="546"/>
      <c r="AS2" s="546"/>
      <c r="AT2" s="546"/>
      <c r="AU2" s="546"/>
      <c r="AV2" s="546"/>
      <c r="AW2" s="546"/>
      <c r="AX2" s="546"/>
      <c r="AY2" s="546"/>
      <c r="AZ2" s="546"/>
      <c r="BA2" s="546"/>
      <c r="BB2" s="546"/>
      <c r="BC2" s="546"/>
      <c r="BD2" s="546"/>
      <c r="BE2" s="546"/>
      <c r="BF2" s="546"/>
      <c r="BG2" s="546"/>
      <c r="BH2" s="547"/>
    </row>
    <row r="3" spans="1:60" ht="15" customHeight="1" x14ac:dyDescent="0.25">
      <c r="A3" s="541"/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37"/>
      <c r="M3" s="37"/>
      <c r="N3" s="543"/>
      <c r="O3" s="544"/>
      <c r="P3" s="544"/>
      <c r="Q3" s="544"/>
      <c r="R3" s="544"/>
      <c r="S3" s="544"/>
      <c r="T3" s="544"/>
      <c r="U3" s="544"/>
      <c r="V3" s="545"/>
      <c r="W3" s="520" t="s">
        <v>36</v>
      </c>
      <c r="X3" s="521"/>
      <c r="Y3" s="521"/>
      <c r="Z3" s="521"/>
      <c r="AA3" s="522"/>
      <c r="AB3" s="527" t="s">
        <v>37</v>
      </c>
      <c r="AC3" s="527"/>
      <c r="AD3" s="527"/>
      <c r="AE3" s="527"/>
      <c r="AF3" s="527"/>
      <c r="AG3" s="527"/>
      <c r="AH3" s="527"/>
      <c r="AI3" s="527"/>
      <c r="AJ3" s="527"/>
      <c r="AK3" s="527"/>
      <c r="AL3" s="528"/>
      <c r="AM3" s="543"/>
      <c r="AN3" s="544"/>
      <c r="AO3" s="544"/>
      <c r="AP3" s="545"/>
      <c r="AQ3" s="520" t="s">
        <v>38</v>
      </c>
      <c r="AR3" s="521"/>
      <c r="AS3" s="521"/>
      <c r="AT3" s="521"/>
      <c r="AU3" s="521"/>
      <c r="AV3" s="522"/>
      <c r="AW3" s="520" t="s">
        <v>39</v>
      </c>
      <c r="AX3" s="521"/>
      <c r="AY3" s="521"/>
      <c r="AZ3" s="521"/>
      <c r="BA3" s="521"/>
      <c r="BB3" s="522"/>
      <c r="BC3" s="526" t="s">
        <v>40</v>
      </c>
      <c r="BD3" s="527"/>
      <c r="BE3" s="527"/>
      <c r="BF3" s="527"/>
      <c r="BG3" s="527"/>
      <c r="BH3" s="528"/>
    </row>
    <row r="4" spans="1:60" ht="15" customHeight="1" x14ac:dyDescent="0.25">
      <c r="A4" s="542"/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38"/>
      <c r="M4" s="38"/>
      <c r="N4" s="529"/>
      <c r="O4" s="530"/>
      <c r="P4" s="530"/>
      <c r="Q4" s="530"/>
      <c r="R4" s="530"/>
      <c r="S4" s="530"/>
      <c r="T4" s="530"/>
      <c r="U4" s="530"/>
      <c r="V4" s="531"/>
      <c r="W4" s="523"/>
      <c r="X4" s="524"/>
      <c r="Y4" s="524"/>
      <c r="Z4" s="524"/>
      <c r="AA4" s="525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1"/>
      <c r="AM4" s="529"/>
      <c r="AN4" s="530"/>
      <c r="AO4" s="530"/>
      <c r="AP4" s="531"/>
      <c r="AQ4" s="523"/>
      <c r="AR4" s="524"/>
      <c r="AS4" s="524"/>
      <c r="AT4" s="524"/>
      <c r="AU4" s="524"/>
      <c r="AV4" s="525"/>
      <c r="AW4" s="523"/>
      <c r="AX4" s="524"/>
      <c r="AY4" s="524"/>
      <c r="AZ4" s="524"/>
      <c r="BA4" s="524"/>
      <c r="BB4" s="525"/>
      <c r="BC4" s="529"/>
      <c r="BD4" s="530"/>
      <c r="BE4" s="530"/>
      <c r="BF4" s="530"/>
      <c r="BG4" s="530"/>
      <c r="BH4" s="531"/>
    </row>
    <row r="5" spans="1:60" ht="15" customHeight="1" x14ac:dyDescent="0.25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  <c r="L5" s="40"/>
      <c r="M5" s="41"/>
      <c r="N5" s="39">
        <v>12</v>
      </c>
      <c r="O5" s="39">
        <v>13</v>
      </c>
      <c r="P5" s="39">
        <v>14</v>
      </c>
      <c r="Q5" s="39">
        <v>15</v>
      </c>
      <c r="R5" s="39">
        <v>16</v>
      </c>
      <c r="S5" s="39">
        <v>17</v>
      </c>
      <c r="T5" s="39">
        <v>18</v>
      </c>
      <c r="U5" s="39">
        <v>19</v>
      </c>
      <c r="V5" s="39">
        <v>20</v>
      </c>
      <c r="W5" s="39">
        <v>21</v>
      </c>
      <c r="X5" s="39">
        <v>22</v>
      </c>
      <c r="Y5" s="39">
        <v>23</v>
      </c>
      <c r="Z5" s="39">
        <v>24</v>
      </c>
      <c r="AA5" s="39">
        <v>25</v>
      </c>
      <c r="AB5" s="39">
        <v>26</v>
      </c>
      <c r="AC5" s="39">
        <v>27</v>
      </c>
      <c r="AD5" s="39">
        <v>28</v>
      </c>
      <c r="AE5" s="39">
        <v>29</v>
      </c>
      <c r="AF5" s="39">
        <v>30</v>
      </c>
      <c r="AG5" s="39">
        <v>31</v>
      </c>
      <c r="AH5" s="39">
        <v>32</v>
      </c>
      <c r="AI5" s="39">
        <v>33</v>
      </c>
      <c r="AJ5" s="39">
        <v>34</v>
      </c>
      <c r="AK5" s="39">
        <v>35</v>
      </c>
      <c r="AL5" s="39">
        <v>36</v>
      </c>
      <c r="AM5" s="39">
        <v>37</v>
      </c>
      <c r="AN5" s="39">
        <v>38</v>
      </c>
      <c r="AO5" s="39">
        <v>39</v>
      </c>
      <c r="AP5" s="39">
        <v>40</v>
      </c>
      <c r="AQ5" s="39">
        <v>41</v>
      </c>
      <c r="AR5" s="39">
        <v>42</v>
      </c>
      <c r="AS5" s="39">
        <v>43</v>
      </c>
      <c r="AT5" s="39">
        <v>44</v>
      </c>
      <c r="AU5" s="39">
        <v>45</v>
      </c>
      <c r="AV5" s="39">
        <v>46</v>
      </c>
      <c r="AW5" s="39">
        <v>47</v>
      </c>
      <c r="AX5" s="39">
        <v>48</v>
      </c>
      <c r="AY5" s="39">
        <v>49</v>
      </c>
      <c r="AZ5" s="39">
        <v>50</v>
      </c>
      <c r="BA5" s="39">
        <v>51</v>
      </c>
      <c r="BB5" s="39">
        <v>52</v>
      </c>
      <c r="BC5" s="39">
        <v>53</v>
      </c>
      <c r="BD5" s="39">
        <v>54</v>
      </c>
      <c r="BE5" s="39">
        <v>55</v>
      </c>
      <c r="BF5" s="39">
        <v>56</v>
      </c>
      <c r="BG5" s="39">
        <v>57</v>
      </c>
      <c r="BH5" s="39">
        <v>58</v>
      </c>
    </row>
    <row r="6" spans="1:60" ht="15" customHeight="1" x14ac:dyDescent="0.25">
      <c r="A6" s="549" t="s">
        <v>114</v>
      </c>
      <c r="B6" s="549" t="s">
        <v>115</v>
      </c>
      <c r="C6" s="549" t="s">
        <v>116</v>
      </c>
      <c r="D6" s="549" t="s">
        <v>117</v>
      </c>
      <c r="E6" s="549" t="s">
        <v>118</v>
      </c>
      <c r="F6" s="549" t="s">
        <v>119</v>
      </c>
      <c r="G6" s="549" t="s">
        <v>120</v>
      </c>
      <c r="H6" s="549" t="s">
        <v>112</v>
      </c>
      <c r="I6" s="549" t="s">
        <v>113</v>
      </c>
      <c r="J6" s="549" t="s">
        <v>110</v>
      </c>
      <c r="K6" s="549" t="s">
        <v>111</v>
      </c>
      <c r="L6" s="42"/>
      <c r="M6" s="42"/>
      <c r="N6" s="554" t="s">
        <v>41</v>
      </c>
      <c r="O6" s="549" t="s">
        <v>121</v>
      </c>
      <c r="P6" s="549" t="s">
        <v>42</v>
      </c>
      <c r="Q6" s="549" t="s">
        <v>43</v>
      </c>
      <c r="R6" s="549" t="s">
        <v>44</v>
      </c>
      <c r="S6" s="549" t="s">
        <v>45</v>
      </c>
      <c r="T6" s="549" t="s">
        <v>122</v>
      </c>
      <c r="U6" s="549" t="s">
        <v>46</v>
      </c>
      <c r="V6" s="549" t="s">
        <v>47</v>
      </c>
      <c r="W6" s="549" t="s">
        <v>48</v>
      </c>
      <c r="X6" s="549" t="s">
        <v>49</v>
      </c>
      <c r="Y6" s="549" t="s">
        <v>50</v>
      </c>
      <c r="Z6" s="549" t="s">
        <v>51</v>
      </c>
      <c r="AA6" s="549" t="s">
        <v>52</v>
      </c>
      <c r="AB6" s="549" t="s">
        <v>53</v>
      </c>
      <c r="AC6" s="549" t="s">
        <v>54</v>
      </c>
      <c r="AD6" s="549" t="s">
        <v>55</v>
      </c>
      <c r="AE6" s="549" t="s">
        <v>56</v>
      </c>
      <c r="AF6" s="549" t="s">
        <v>57</v>
      </c>
      <c r="AG6" s="549" t="s">
        <v>58</v>
      </c>
      <c r="AH6" s="549" t="s">
        <v>59</v>
      </c>
      <c r="AI6" s="549" t="s">
        <v>60</v>
      </c>
      <c r="AJ6" s="549" t="s">
        <v>61</v>
      </c>
      <c r="AK6" s="549" t="s">
        <v>62</v>
      </c>
      <c r="AL6" s="549" t="s">
        <v>58</v>
      </c>
      <c r="AM6" s="549" t="s">
        <v>63</v>
      </c>
      <c r="AN6" s="549" t="s">
        <v>64</v>
      </c>
      <c r="AO6" s="549" t="s">
        <v>65</v>
      </c>
      <c r="AP6" s="549" t="s">
        <v>66</v>
      </c>
      <c r="AQ6" s="549" t="s">
        <v>67</v>
      </c>
      <c r="AR6" s="549" t="s">
        <v>68</v>
      </c>
      <c r="AS6" s="549" t="s">
        <v>69</v>
      </c>
      <c r="AT6" s="549" t="s">
        <v>70</v>
      </c>
      <c r="AU6" s="549" t="s">
        <v>71</v>
      </c>
      <c r="AV6" s="549" t="s">
        <v>72</v>
      </c>
      <c r="AW6" s="549" t="s">
        <v>73</v>
      </c>
      <c r="AX6" s="549" t="s">
        <v>74</v>
      </c>
      <c r="AY6" s="549" t="s">
        <v>75</v>
      </c>
      <c r="AZ6" s="549" t="s">
        <v>76</v>
      </c>
      <c r="BA6" s="549" t="s">
        <v>77</v>
      </c>
      <c r="BB6" s="549" t="s">
        <v>58</v>
      </c>
      <c r="BC6" s="559" t="s">
        <v>78</v>
      </c>
      <c r="BD6" s="549" t="s">
        <v>79</v>
      </c>
      <c r="BE6" s="549" t="s">
        <v>80</v>
      </c>
      <c r="BF6" s="549" t="s">
        <v>81</v>
      </c>
      <c r="BG6" s="549" t="s">
        <v>82</v>
      </c>
      <c r="BH6" s="549" t="s">
        <v>58</v>
      </c>
    </row>
    <row r="7" spans="1:60" ht="15" customHeight="1" x14ac:dyDescent="0.25">
      <c r="A7" s="550"/>
      <c r="B7" s="552"/>
      <c r="C7" s="552"/>
      <c r="D7" s="552"/>
      <c r="E7" s="552"/>
      <c r="F7" s="552"/>
      <c r="G7" s="552"/>
      <c r="H7" s="552"/>
      <c r="I7" s="552"/>
      <c r="J7" s="552"/>
      <c r="K7" s="552"/>
      <c r="L7" s="42"/>
      <c r="M7" s="42"/>
      <c r="N7" s="555"/>
      <c r="O7" s="552"/>
      <c r="P7" s="556"/>
      <c r="Q7" s="552"/>
      <c r="R7" s="552"/>
      <c r="S7" s="552"/>
      <c r="T7" s="552"/>
      <c r="U7" s="552"/>
      <c r="V7" s="552"/>
      <c r="W7" s="552"/>
      <c r="X7" s="552"/>
      <c r="Y7" s="552"/>
      <c r="Z7" s="552"/>
      <c r="AA7" s="552"/>
      <c r="AB7" s="552"/>
      <c r="AC7" s="552"/>
      <c r="AD7" s="552"/>
      <c r="AE7" s="552"/>
      <c r="AF7" s="552"/>
      <c r="AG7" s="552"/>
      <c r="AH7" s="552"/>
      <c r="AI7" s="552"/>
      <c r="AJ7" s="552"/>
      <c r="AK7" s="552"/>
      <c r="AL7" s="552"/>
      <c r="AM7" s="552"/>
      <c r="AN7" s="552"/>
      <c r="AO7" s="552"/>
      <c r="AP7" s="552"/>
      <c r="AQ7" s="552"/>
      <c r="AR7" s="552"/>
      <c r="AS7" s="552"/>
      <c r="AT7" s="552"/>
      <c r="AU7" s="552"/>
      <c r="AV7" s="552"/>
      <c r="AW7" s="552"/>
      <c r="AX7" s="552"/>
      <c r="AY7" s="552"/>
      <c r="AZ7" s="552"/>
      <c r="BA7" s="552"/>
      <c r="BB7" s="552"/>
      <c r="BC7" s="560"/>
      <c r="BD7" s="552"/>
      <c r="BE7" s="552"/>
      <c r="BF7" s="552"/>
      <c r="BG7" s="552"/>
      <c r="BH7" s="552"/>
    </row>
    <row r="8" spans="1:60" ht="15" customHeight="1" x14ac:dyDescent="0.25">
      <c r="A8" s="550"/>
      <c r="B8" s="552"/>
      <c r="C8" s="552"/>
      <c r="D8" s="552"/>
      <c r="E8" s="552"/>
      <c r="F8" s="552"/>
      <c r="G8" s="552"/>
      <c r="H8" s="552"/>
      <c r="I8" s="552"/>
      <c r="J8" s="552"/>
      <c r="K8" s="552"/>
      <c r="L8" s="42"/>
      <c r="M8" s="42"/>
      <c r="N8" s="555"/>
      <c r="O8" s="552"/>
      <c r="P8" s="556"/>
      <c r="Q8" s="552"/>
      <c r="R8" s="552"/>
      <c r="S8" s="552"/>
      <c r="T8" s="552"/>
      <c r="U8" s="552"/>
      <c r="V8" s="552"/>
      <c r="W8" s="552"/>
      <c r="X8" s="552"/>
      <c r="Y8" s="552"/>
      <c r="Z8" s="552"/>
      <c r="AA8" s="552"/>
      <c r="AB8" s="552"/>
      <c r="AC8" s="552"/>
      <c r="AD8" s="552"/>
      <c r="AE8" s="552"/>
      <c r="AF8" s="552"/>
      <c r="AG8" s="552"/>
      <c r="AH8" s="552"/>
      <c r="AI8" s="552"/>
      <c r="AJ8" s="552"/>
      <c r="AK8" s="552"/>
      <c r="AL8" s="552"/>
      <c r="AM8" s="552"/>
      <c r="AN8" s="552"/>
      <c r="AO8" s="552"/>
      <c r="AP8" s="552"/>
      <c r="AQ8" s="552"/>
      <c r="AR8" s="552"/>
      <c r="AS8" s="552"/>
      <c r="AT8" s="552"/>
      <c r="AU8" s="552"/>
      <c r="AV8" s="552"/>
      <c r="AW8" s="552"/>
      <c r="AX8" s="552"/>
      <c r="AY8" s="552"/>
      <c r="AZ8" s="552"/>
      <c r="BA8" s="552"/>
      <c r="BB8" s="552"/>
      <c r="BC8" s="560"/>
      <c r="BD8" s="552"/>
      <c r="BE8" s="552"/>
      <c r="BF8" s="552"/>
      <c r="BG8" s="552"/>
      <c r="BH8" s="552"/>
    </row>
    <row r="9" spans="1:60" ht="15" customHeight="1" x14ac:dyDescent="0.25">
      <c r="A9" s="550"/>
      <c r="B9" s="552"/>
      <c r="C9" s="552"/>
      <c r="D9" s="552"/>
      <c r="E9" s="552"/>
      <c r="F9" s="552"/>
      <c r="G9" s="552"/>
      <c r="H9" s="552"/>
      <c r="I9" s="552"/>
      <c r="J9" s="552"/>
      <c r="K9" s="552"/>
      <c r="L9" s="42"/>
      <c r="M9" s="42"/>
      <c r="N9" s="555"/>
      <c r="O9" s="552"/>
      <c r="P9" s="556"/>
      <c r="Q9" s="552"/>
      <c r="R9" s="552"/>
      <c r="S9" s="552"/>
      <c r="T9" s="552"/>
      <c r="U9" s="552"/>
      <c r="V9" s="552"/>
      <c r="W9" s="552"/>
      <c r="X9" s="552"/>
      <c r="Y9" s="552"/>
      <c r="Z9" s="552"/>
      <c r="AA9" s="552"/>
      <c r="AB9" s="552"/>
      <c r="AC9" s="552"/>
      <c r="AD9" s="552"/>
      <c r="AE9" s="552"/>
      <c r="AF9" s="552"/>
      <c r="AG9" s="552"/>
      <c r="AH9" s="552"/>
      <c r="AI9" s="552"/>
      <c r="AJ9" s="552"/>
      <c r="AK9" s="552"/>
      <c r="AL9" s="552"/>
      <c r="AM9" s="552"/>
      <c r="AN9" s="552"/>
      <c r="AO9" s="552"/>
      <c r="AP9" s="552"/>
      <c r="AQ9" s="552"/>
      <c r="AR9" s="552"/>
      <c r="AS9" s="552"/>
      <c r="AT9" s="552"/>
      <c r="AU9" s="552"/>
      <c r="AV9" s="552"/>
      <c r="AW9" s="552"/>
      <c r="AX9" s="552"/>
      <c r="AY9" s="552"/>
      <c r="AZ9" s="552"/>
      <c r="BA9" s="552"/>
      <c r="BB9" s="552"/>
      <c r="BC9" s="560"/>
      <c r="BD9" s="552"/>
      <c r="BE9" s="552"/>
      <c r="BF9" s="552"/>
      <c r="BG9" s="552"/>
      <c r="BH9" s="552"/>
    </row>
    <row r="10" spans="1:60" ht="15" customHeight="1" x14ac:dyDescent="0.25">
      <c r="A10" s="550"/>
      <c r="B10" s="552"/>
      <c r="C10" s="552"/>
      <c r="D10" s="552"/>
      <c r="E10" s="552"/>
      <c r="F10" s="552"/>
      <c r="G10" s="552"/>
      <c r="H10" s="552"/>
      <c r="I10" s="552"/>
      <c r="J10" s="552"/>
      <c r="K10" s="552"/>
      <c r="L10" s="42"/>
      <c r="M10" s="42"/>
      <c r="N10" s="555"/>
      <c r="O10" s="552"/>
      <c r="P10" s="556"/>
      <c r="Q10" s="552"/>
      <c r="R10" s="552"/>
      <c r="S10" s="552"/>
      <c r="T10" s="552"/>
      <c r="U10" s="552"/>
      <c r="V10" s="552"/>
      <c r="W10" s="552"/>
      <c r="X10" s="552"/>
      <c r="Y10" s="552"/>
      <c r="Z10" s="552"/>
      <c r="AA10" s="552"/>
      <c r="AB10" s="552"/>
      <c r="AC10" s="552"/>
      <c r="AD10" s="552"/>
      <c r="AE10" s="552"/>
      <c r="AF10" s="552"/>
      <c r="AG10" s="552"/>
      <c r="AH10" s="552"/>
      <c r="AI10" s="552"/>
      <c r="AJ10" s="552"/>
      <c r="AK10" s="552"/>
      <c r="AL10" s="552"/>
      <c r="AM10" s="552"/>
      <c r="AN10" s="552"/>
      <c r="AO10" s="552"/>
      <c r="AP10" s="552"/>
      <c r="AQ10" s="552"/>
      <c r="AR10" s="552"/>
      <c r="AS10" s="552"/>
      <c r="AT10" s="552"/>
      <c r="AU10" s="552"/>
      <c r="AV10" s="552"/>
      <c r="AW10" s="552"/>
      <c r="AX10" s="552"/>
      <c r="AY10" s="552"/>
      <c r="AZ10" s="552"/>
      <c r="BA10" s="552"/>
      <c r="BB10" s="552"/>
      <c r="BC10" s="560"/>
      <c r="BD10" s="552"/>
      <c r="BE10" s="552"/>
      <c r="BF10" s="552"/>
      <c r="BG10" s="552"/>
      <c r="BH10" s="552"/>
    </row>
    <row r="11" spans="1:60" ht="15" customHeight="1" x14ac:dyDescent="0.25">
      <c r="A11" s="550"/>
      <c r="B11" s="552"/>
      <c r="C11" s="552"/>
      <c r="D11" s="552"/>
      <c r="E11" s="552"/>
      <c r="F11" s="552"/>
      <c r="G11" s="552"/>
      <c r="H11" s="552"/>
      <c r="I11" s="552"/>
      <c r="J11" s="552"/>
      <c r="K11" s="552"/>
      <c r="L11" s="42"/>
      <c r="M11" s="42"/>
      <c r="N11" s="555"/>
      <c r="O11" s="552"/>
      <c r="P11" s="556"/>
      <c r="Q11" s="552"/>
      <c r="R11" s="552"/>
      <c r="S11" s="552"/>
      <c r="T11" s="552"/>
      <c r="U11" s="552"/>
      <c r="V11" s="552"/>
      <c r="W11" s="552"/>
      <c r="X11" s="552"/>
      <c r="Y11" s="552"/>
      <c r="Z11" s="552"/>
      <c r="AA11" s="552"/>
      <c r="AB11" s="552"/>
      <c r="AC11" s="552"/>
      <c r="AD11" s="552"/>
      <c r="AE11" s="552"/>
      <c r="AF11" s="552"/>
      <c r="AG11" s="552"/>
      <c r="AH11" s="552"/>
      <c r="AI11" s="552"/>
      <c r="AJ11" s="552"/>
      <c r="AK11" s="552"/>
      <c r="AL11" s="552"/>
      <c r="AM11" s="552"/>
      <c r="AN11" s="552"/>
      <c r="AO11" s="552"/>
      <c r="AP11" s="552"/>
      <c r="AQ11" s="552"/>
      <c r="AR11" s="552"/>
      <c r="AS11" s="552"/>
      <c r="AT11" s="552"/>
      <c r="AU11" s="552"/>
      <c r="AV11" s="552"/>
      <c r="AW11" s="552"/>
      <c r="AX11" s="552"/>
      <c r="AY11" s="552"/>
      <c r="AZ11" s="552"/>
      <c r="BA11" s="552"/>
      <c r="BB11" s="552"/>
      <c r="BC11" s="560"/>
      <c r="BD11" s="552"/>
      <c r="BE11" s="552"/>
      <c r="BF11" s="552"/>
      <c r="BG11" s="552"/>
      <c r="BH11" s="552"/>
    </row>
    <row r="12" spans="1:60" ht="15" customHeight="1" x14ac:dyDescent="0.25">
      <c r="A12" s="550"/>
      <c r="B12" s="552"/>
      <c r="C12" s="552"/>
      <c r="D12" s="552"/>
      <c r="E12" s="552"/>
      <c r="F12" s="552"/>
      <c r="G12" s="552"/>
      <c r="H12" s="552"/>
      <c r="I12" s="552"/>
      <c r="J12" s="552"/>
      <c r="K12" s="552"/>
      <c r="L12" s="42"/>
      <c r="M12" s="42"/>
      <c r="N12" s="555"/>
      <c r="O12" s="552"/>
      <c r="P12" s="556"/>
      <c r="Q12" s="552"/>
      <c r="R12" s="552"/>
      <c r="S12" s="552"/>
      <c r="T12" s="552"/>
      <c r="U12" s="552"/>
      <c r="V12" s="552"/>
      <c r="W12" s="552"/>
      <c r="X12" s="552"/>
      <c r="Y12" s="552"/>
      <c r="Z12" s="552"/>
      <c r="AA12" s="552"/>
      <c r="AB12" s="552"/>
      <c r="AC12" s="552"/>
      <c r="AD12" s="552"/>
      <c r="AE12" s="552"/>
      <c r="AF12" s="552"/>
      <c r="AG12" s="552"/>
      <c r="AH12" s="552"/>
      <c r="AI12" s="552"/>
      <c r="AJ12" s="552"/>
      <c r="AK12" s="552"/>
      <c r="AL12" s="552"/>
      <c r="AM12" s="552"/>
      <c r="AN12" s="552"/>
      <c r="AO12" s="552"/>
      <c r="AP12" s="552"/>
      <c r="AQ12" s="552"/>
      <c r="AR12" s="552"/>
      <c r="AS12" s="552"/>
      <c r="AT12" s="552"/>
      <c r="AU12" s="552"/>
      <c r="AV12" s="552"/>
      <c r="AW12" s="552"/>
      <c r="AX12" s="552"/>
      <c r="AY12" s="552"/>
      <c r="AZ12" s="552"/>
      <c r="BA12" s="552"/>
      <c r="BB12" s="552"/>
      <c r="BC12" s="560"/>
      <c r="BD12" s="552"/>
      <c r="BE12" s="552"/>
      <c r="BF12" s="552"/>
      <c r="BG12" s="552"/>
      <c r="BH12" s="552"/>
    </row>
    <row r="13" spans="1:60" ht="15" customHeight="1" x14ac:dyDescent="0.25">
      <c r="A13" s="550"/>
      <c r="B13" s="552"/>
      <c r="C13" s="552"/>
      <c r="D13" s="552"/>
      <c r="E13" s="552"/>
      <c r="F13" s="552"/>
      <c r="G13" s="552"/>
      <c r="H13" s="552"/>
      <c r="I13" s="552"/>
      <c r="J13" s="552"/>
      <c r="K13" s="552"/>
      <c r="L13" s="42"/>
      <c r="M13" s="42"/>
      <c r="N13" s="555"/>
      <c r="O13" s="552"/>
      <c r="P13" s="556"/>
      <c r="Q13" s="552"/>
      <c r="R13" s="552"/>
      <c r="S13" s="552"/>
      <c r="T13" s="552"/>
      <c r="U13" s="552"/>
      <c r="V13" s="552"/>
      <c r="W13" s="552"/>
      <c r="X13" s="552"/>
      <c r="Y13" s="552"/>
      <c r="Z13" s="552"/>
      <c r="AA13" s="552"/>
      <c r="AB13" s="552"/>
      <c r="AC13" s="552"/>
      <c r="AD13" s="552"/>
      <c r="AE13" s="552"/>
      <c r="AF13" s="552"/>
      <c r="AG13" s="552"/>
      <c r="AH13" s="552"/>
      <c r="AI13" s="552"/>
      <c r="AJ13" s="552"/>
      <c r="AK13" s="552"/>
      <c r="AL13" s="552"/>
      <c r="AM13" s="552"/>
      <c r="AN13" s="552"/>
      <c r="AO13" s="552"/>
      <c r="AP13" s="552"/>
      <c r="AQ13" s="552"/>
      <c r="AR13" s="552"/>
      <c r="AS13" s="552"/>
      <c r="AT13" s="552"/>
      <c r="AU13" s="552"/>
      <c r="AV13" s="552"/>
      <c r="AW13" s="552"/>
      <c r="AX13" s="552"/>
      <c r="AY13" s="552"/>
      <c r="AZ13" s="552"/>
      <c r="BA13" s="552"/>
      <c r="BB13" s="552"/>
      <c r="BC13" s="560"/>
      <c r="BD13" s="552"/>
      <c r="BE13" s="552"/>
      <c r="BF13" s="552"/>
      <c r="BG13" s="552"/>
      <c r="BH13" s="552"/>
    </row>
    <row r="14" spans="1:60" ht="15" customHeight="1" x14ac:dyDescent="0.25">
      <c r="A14" s="550"/>
      <c r="B14" s="552"/>
      <c r="C14" s="552"/>
      <c r="D14" s="552"/>
      <c r="E14" s="552"/>
      <c r="F14" s="552"/>
      <c r="G14" s="552"/>
      <c r="H14" s="552"/>
      <c r="I14" s="552"/>
      <c r="J14" s="552"/>
      <c r="K14" s="552"/>
      <c r="L14" s="42"/>
      <c r="M14" s="42"/>
      <c r="N14" s="555"/>
      <c r="O14" s="552"/>
      <c r="P14" s="556"/>
      <c r="Q14" s="552"/>
      <c r="R14" s="552"/>
      <c r="S14" s="552"/>
      <c r="T14" s="552"/>
      <c r="U14" s="552"/>
      <c r="V14" s="552"/>
      <c r="W14" s="552"/>
      <c r="X14" s="552"/>
      <c r="Y14" s="552"/>
      <c r="Z14" s="552"/>
      <c r="AA14" s="552"/>
      <c r="AB14" s="552"/>
      <c r="AC14" s="552"/>
      <c r="AD14" s="552"/>
      <c r="AE14" s="552"/>
      <c r="AF14" s="552"/>
      <c r="AG14" s="552"/>
      <c r="AH14" s="552"/>
      <c r="AI14" s="552"/>
      <c r="AJ14" s="552"/>
      <c r="AK14" s="552"/>
      <c r="AL14" s="552"/>
      <c r="AM14" s="552"/>
      <c r="AN14" s="552"/>
      <c r="AO14" s="552"/>
      <c r="AP14" s="552"/>
      <c r="AQ14" s="552"/>
      <c r="AR14" s="552"/>
      <c r="AS14" s="552"/>
      <c r="AT14" s="552"/>
      <c r="AU14" s="552"/>
      <c r="AV14" s="552"/>
      <c r="AW14" s="552"/>
      <c r="AX14" s="552"/>
      <c r="AY14" s="552"/>
      <c r="AZ14" s="552"/>
      <c r="BA14" s="552"/>
      <c r="BB14" s="552"/>
      <c r="BC14" s="560"/>
      <c r="BD14" s="552"/>
      <c r="BE14" s="552"/>
      <c r="BF14" s="552"/>
      <c r="BG14" s="552"/>
      <c r="BH14" s="552"/>
    </row>
    <row r="15" spans="1:60" ht="15" customHeight="1" x14ac:dyDescent="0.25">
      <c r="A15" s="550"/>
      <c r="B15" s="552"/>
      <c r="C15" s="552"/>
      <c r="D15" s="552"/>
      <c r="E15" s="552"/>
      <c r="F15" s="552"/>
      <c r="G15" s="552"/>
      <c r="H15" s="552"/>
      <c r="I15" s="552"/>
      <c r="J15" s="552"/>
      <c r="K15" s="552"/>
      <c r="L15" s="42"/>
      <c r="M15" s="42"/>
      <c r="N15" s="555"/>
      <c r="O15" s="552"/>
      <c r="P15" s="556"/>
      <c r="Q15" s="552"/>
      <c r="R15" s="552"/>
      <c r="S15" s="552"/>
      <c r="T15" s="552"/>
      <c r="U15" s="552"/>
      <c r="V15" s="552"/>
      <c r="W15" s="552"/>
      <c r="X15" s="552"/>
      <c r="Y15" s="552"/>
      <c r="Z15" s="552"/>
      <c r="AA15" s="552"/>
      <c r="AB15" s="552"/>
      <c r="AC15" s="552"/>
      <c r="AD15" s="552"/>
      <c r="AE15" s="552"/>
      <c r="AF15" s="552"/>
      <c r="AG15" s="552"/>
      <c r="AH15" s="552"/>
      <c r="AI15" s="552"/>
      <c r="AJ15" s="552"/>
      <c r="AK15" s="552"/>
      <c r="AL15" s="552"/>
      <c r="AM15" s="552"/>
      <c r="AN15" s="552"/>
      <c r="AO15" s="552"/>
      <c r="AP15" s="552"/>
      <c r="AQ15" s="552"/>
      <c r="AR15" s="552"/>
      <c r="AS15" s="552"/>
      <c r="AT15" s="552"/>
      <c r="AU15" s="552"/>
      <c r="AV15" s="552"/>
      <c r="AW15" s="552"/>
      <c r="AX15" s="552"/>
      <c r="AY15" s="552"/>
      <c r="AZ15" s="552"/>
      <c r="BA15" s="552"/>
      <c r="BB15" s="552"/>
      <c r="BC15" s="560"/>
      <c r="BD15" s="552"/>
      <c r="BE15" s="552"/>
      <c r="BF15" s="552"/>
      <c r="BG15" s="552"/>
      <c r="BH15" s="552"/>
    </row>
    <row r="16" spans="1:60" ht="15" customHeight="1" x14ac:dyDescent="0.25">
      <c r="A16" s="550"/>
      <c r="B16" s="552"/>
      <c r="C16" s="552"/>
      <c r="D16" s="552"/>
      <c r="E16" s="552"/>
      <c r="F16" s="552"/>
      <c r="G16" s="552"/>
      <c r="H16" s="552"/>
      <c r="I16" s="552"/>
      <c r="J16" s="552"/>
      <c r="K16" s="552"/>
      <c r="L16" s="42"/>
      <c r="M16" s="42"/>
      <c r="N16" s="555"/>
      <c r="O16" s="552"/>
      <c r="P16" s="556"/>
      <c r="Q16" s="552"/>
      <c r="R16" s="552"/>
      <c r="S16" s="552"/>
      <c r="T16" s="552"/>
      <c r="U16" s="552"/>
      <c r="V16" s="552"/>
      <c r="W16" s="552"/>
      <c r="X16" s="552"/>
      <c r="Y16" s="552"/>
      <c r="Z16" s="552"/>
      <c r="AA16" s="552"/>
      <c r="AB16" s="552"/>
      <c r="AC16" s="552"/>
      <c r="AD16" s="552"/>
      <c r="AE16" s="552"/>
      <c r="AF16" s="552"/>
      <c r="AG16" s="552"/>
      <c r="AH16" s="552"/>
      <c r="AI16" s="552"/>
      <c r="AJ16" s="552"/>
      <c r="AK16" s="552"/>
      <c r="AL16" s="552"/>
      <c r="AM16" s="552"/>
      <c r="AN16" s="552"/>
      <c r="AO16" s="552"/>
      <c r="AP16" s="552"/>
      <c r="AQ16" s="552"/>
      <c r="AR16" s="552"/>
      <c r="AS16" s="552"/>
      <c r="AT16" s="552"/>
      <c r="AU16" s="552"/>
      <c r="AV16" s="552"/>
      <c r="AW16" s="552"/>
      <c r="AX16" s="552"/>
      <c r="AY16" s="552"/>
      <c r="AZ16" s="552"/>
      <c r="BA16" s="552"/>
      <c r="BB16" s="552"/>
      <c r="BC16" s="560"/>
      <c r="BD16" s="552"/>
      <c r="BE16" s="552"/>
      <c r="BF16" s="552"/>
      <c r="BG16" s="552"/>
      <c r="BH16" s="552"/>
    </row>
    <row r="17" spans="1:60" ht="15" customHeight="1" x14ac:dyDescent="0.25">
      <c r="A17" s="551"/>
      <c r="B17" s="553"/>
      <c r="C17" s="553"/>
      <c r="D17" s="553"/>
      <c r="E17" s="553"/>
      <c r="F17" s="553"/>
      <c r="G17" s="553"/>
      <c r="H17" s="553"/>
      <c r="I17" s="553"/>
      <c r="J17" s="553"/>
      <c r="K17" s="553"/>
      <c r="L17" s="42"/>
      <c r="M17" s="42"/>
      <c r="N17" s="555"/>
      <c r="O17" s="552"/>
      <c r="P17" s="556"/>
      <c r="Q17" s="552"/>
      <c r="R17" s="552"/>
      <c r="S17" s="552"/>
      <c r="T17" s="552"/>
      <c r="U17" s="552"/>
      <c r="V17" s="552"/>
      <c r="W17" s="552"/>
      <c r="X17" s="552"/>
      <c r="Y17" s="552"/>
      <c r="Z17" s="552"/>
      <c r="AA17" s="552"/>
      <c r="AB17" s="552"/>
      <c r="AC17" s="552"/>
      <c r="AD17" s="552"/>
      <c r="AE17" s="552"/>
      <c r="AF17" s="552"/>
      <c r="AG17" s="552"/>
      <c r="AH17" s="552"/>
      <c r="AI17" s="552"/>
      <c r="AJ17" s="552"/>
      <c r="AK17" s="552"/>
      <c r="AL17" s="552"/>
      <c r="AM17" s="552"/>
      <c r="AN17" s="552"/>
      <c r="AO17" s="552"/>
      <c r="AP17" s="552"/>
      <c r="AQ17" s="552"/>
      <c r="AR17" s="552"/>
      <c r="AS17" s="552"/>
      <c r="AT17" s="552"/>
      <c r="AU17" s="552"/>
      <c r="AV17" s="552"/>
      <c r="AW17" s="552"/>
      <c r="AX17" s="552"/>
      <c r="AY17" s="552"/>
      <c r="AZ17" s="552"/>
      <c r="BA17" s="552"/>
      <c r="BB17" s="552"/>
      <c r="BC17" s="561"/>
      <c r="BD17" s="553"/>
      <c r="BE17" s="553"/>
      <c r="BF17" s="553"/>
      <c r="BG17" s="553"/>
      <c r="BH17" s="553"/>
    </row>
    <row r="18" spans="1:60" ht="15" customHeight="1" x14ac:dyDescent="0.25">
      <c r="A18" s="43"/>
      <c r="B18" s="43"/>
      <c r="C18" s="43"/>
      <c r="D18" s="43"/>
      <c r="E18" s="86"/>
      <c r="F18" s="84"/>
      <c r="G18" s="84"/>
      <c r="H18" s="85"/>
      <c r="I18" s="84"/>
      <c r="J18" s="85"/>
      <c r="K18" s="84"/>
      <c r="L18" s="44"/>
      <c r="M18" s="43" t="s">
        <v>83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94"/>
      <c r="AN18" s="95"/>
      <c r="AO18" s="95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</row>
    <row r="19" spans="1:60" ht="15" customHeight="1" x14ac:dyDescent="0.25">
      <c r="A19" s="44"/>
      <c r="B19" s="44"/>
      <c r="C19" s="44"/>
      <c r="D19" s="44"/>
      <c r="E19" s="44"/>
      <c r="F19" s="87"/>
      <c r="G19" s="87"/>
      <c r="H19" s="88"/>
      <c r="I19" s="87"/>
      <c r="J19" s="88"/>
      <c r="K19" s="87"/>
      <c r="L19" s="44"/>
      <c r="M19" s="43" t="s">
        <v>84</v>
      </c>
      <c r="N19" s="45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94"/>
      <c r="AN19" s="95"/>
      <c r="AO19" s="95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</row>
    <row r="20" spans="1:60" ht="15" customHeight="1" x14ac:dyDescent="0.25">
      <c r="A20" s="44"/>
      <c r="B20" s="44"/>
      <c r="C20" s="44"/>
      <c r="D20" s="44"/>
      <c r="E20" s="44"/>
      <c r="F20" s="87"/>
      <c r="G20" s="87"/>
      <c r="H20" s="88"/>
      <c r="I20" s="87"/>
      <c r="J20" s="88"/>
      <c r="K20" s="87"/>
      <c r="L20" s="44"/>
      <c r="M20" s="43" t="s">
        <v>85</v>
      </c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</row>
    <row r="21" spans="1:60" ht="15" customHeight="1" x14ac:dyDescent="0.25">
      <c r="A21" s="44"/>
      <c r="B21" s="44"/>
      <c r="C21" s="44"/>
      <c r="D21" s="44"/>
      <c r="E21" s="44"/>
      <c r="F21" s="87"/>
      <c r="G21" s="87"/>
      <c r="H21" s="88"/>
      <c r="I21" s="87"/>
      <c r="J21" s="87"/>
      <c r="K21" s="87"/>
      <c r="L21" s="44"/>
      <c r="M21" s="43" t="s">
        <v>86</v>
      </c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</row>
    <row r="22" spans="1:60" ht="15" customHeight="1" x14ac:dyDescent="0.25">
      <c r="A22" s="44"/>
      <c r="B22" s="44"/>
      <c r="C22" s="44"/>
      <c r="D22" s="44"/>
      <c r="E22" s="44"/>
      <c r="F22" s="87"/>
      <c r="G22" s="87"/>
      <c r="H22" s="88"/>
      <c r="I22" s="87"/>
      <c r="J22" s="87"/>
      <c r="K22" s="87"/>
      <c r="L22" s="44"/>
      <c r="M22" s="43" t="s">
        <v>87</v>
      </c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</row>
    <row r="23" spans="1:60" ht="15" customHeight="1" x14ac:dyDescent="0.25">
      <c r="A23" s="44"/>
      <c r="B23" s="44"/>
      <c r="C23" s="44"/>
      <c r="D23" s="44"/>
      <c r="E23" s="44"/>
      <c r="F23" s="87"/>
      <c r="G23" s="87"/>
      <c r="H23" s="88"/>
      <c r="I23" s="87"/>
      <c r="J23" s="87"/>
      <c r="K23" s="87"/>
      <c r="L23" s="44"/>
      <c r="M23" s="43" t="s">
        <v>88</v>
      </c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</row>
    <row r="24" spans="1:60" ht="15" customHeight="1" x14ac:dyDescent="0.25">
      <c r="A24" s="44"/>
      <c r="B24" s="44"/>
      <c r="C24" s="44"/>
      <c r="D24" s="44"/>
      <c r="E24" s="44"/>
      <c r="F24" s="87"/>
      <c r="G24" s="87"/>
      <c r="H24" s="88"/>
      <c r="I24" s="87"/>
      <c r="J24" s="87"/>
      <c r="K24" s="87"/>
      <c r="L24" s="44"/>
      <c r="M24" s="43" t="s">
        <v>89</v>
      </c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</row>
    <row r="25" spans="1:60" ht="15" customHeight="1" x14ac:dyDescent="0.25">
      <c r="A25" s="44"/>
      <c r="B25" s="44"/>
      <c r="C25" s="44"/>
      <c r="D25" s="44"/>
      <c r="E25" s="44"/>
      <c r="F25" s="87"/>
      <c r="G25" s="87"/>
      <c r="H25" s="88"/>
      <c r="I25" s="87"/>
      <c r="J25" s="87"/>
      <c r="K25" s="87"/>
      <c r="L25" s="44"/>
      <c r="M25" s="43" t="s">
        <v>90</v>
      </c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</row>
    <row r="26" spans="1:60" ht="15" customHeight="1" x14ac:dyDescent="0.25">
      <c r="A26" s="44"/>
      <c r="B26" s="44"/>
      <c r="C26" s="44"/>
      <c r="D26" s="44"/>
      <c r="E26" s="44"/>
      <c r="F26" s="87"/>
      <c r="G26" s="87"/>
      <c r="H26" s="87"/>
      <c r="I26" s="87"/>
      <c r="J26" s="87"/>
      <c r="K26" s="87"/>
      <c r="L26" s="44"/>
      <c r="M26" s="43" t="s">
        <v>91</v>
      </c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</row>
    <row r="27" spans="1:60" ht="15" customHeight="1" x14ac:dyDescent="0.25">
      <c r="A27" s="44"/>
      <c r="B27" s="44"/>
      <c r="C27" s="44"/>
      <c r="D27" s="44"/>
      <c r="E27" s="44"/>
      <c r="F27" s="89"/>
      <c r="G27" s="89"/>
      <c r="H27" s="89"/>
      <c r="I27" s="89"/>
      <c r="J27" s="89"/>
      <c r="K27" s="89"/>
      <c r="L27" s="44"/>
      <c r="M27" s="43" t="s">
        <v>92</v>
      </c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</row>
    <row r="28" spans="1:60" ht="15" customHeight="1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4"/>
      <c r="BD28" s="44"/>
      <c r="BE28" s="44"/>
      <c r="BF28" s="44"/>
      <c r="BG28" s="44"/>
      <c r="BH28" s="44"/>
    </row>
    <row r="29" spans="1:60" ht="1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4"/>
      <c r="BD29" s="44"/>
      <c r="BE29" s="44"/>
      <c r="BF29" s="44"/>
      <c r="BG29" s="44"/>
      <c r="BH29" s="44"/>
    </row>
    <row r="30" spans="1:60" ht="1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4"/>
      <c r="BD30" s="44"/>
      <c r="BE30" s="44"/>
      <c r="BF30" s="44"/>
      <c r="BG30" s="44"/>
      <c r="BH30" s="44"/>
    </row>
    <row r="31" spans="1:60" ht="15" customHeight="1" x14ac:dyDescent="0.25">
      <c r="A31" s="46"/>
      <c r="B31" s="47" t="s">
        <v>93</v>
      </c>
      <c r="C31" s="4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50"/>
      <c r="AQ31" s="37"/>
      <c r="AR31" s="37"/>
      <c r="AS31" s="37"/>
      <c r="AT31" s="51" t="s">
        <v>94</v>
      </c>
      <c r="AU31" s="562" t="s">
        <v>95</v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3"/>
      <c r="BG31" s="563"/>
      <c r="BH31" s="563"/>
    </row>
    <row r="32" spans="1:60" ht="15" customHeight="1" x14ac:dyDescent="0.25">
      <c r="A32" s="52"/>
      <c r="B32" s="53"/>
      <c r="C32" s="53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54"/>
      <c r="AQ32" s="37"/>
      <c r="AR32" s="37"/>
      <c r="AS32" s="37"/>
      <c r="AT32" s="37"/>
      <c r="AU32" s="563"/>
      <c r="AV32" s="563"/>
      <c r="AW32" s="563"/>
      <c r="AX32" s="563"/>
      <c r="AY32" s="563"/>
      <c r="AZ32" s="563"/>
      <c r="BA32" s="563"/>
      <c r="BB32" s="563"/>
      <c r="BC32" s="563"/>
      <c r="BD32" s="563"/>
      <c r="BE32" s="563"/>
      <c r="BF32" s="563"/>
      <c r="BG32" s="563"/>
      <c r="BH32" s="563"/>
    </row>
    <row r="33" spans="1:60" ht="15" customHeight="1" x14ac:dyDescent="0.25">
      <c r="A33" s="52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54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55"/>
      <c r="BD33" s="55"/>
      <c r="BE33" s="55"/>
      <c r="BF33" s="55"/>
      <c r="BG33" s="55"/>
      <c r="BH33" s="55"/>
    </row>
    <row r="34" spans="1:60" ht="15" customHeight="1" x14ac:dyDescent="0.25">
      <c r="A34" s="56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57"/>
      <c r="AQ34" s="37"/>
      <c r="AR34" s="37"/>
      <c r="AS34" s="37"/>
      <c r="AT34" s="58" t="s">
        <v>96</v>
      </c>
      <c r="AU34" s="557" t="s">
        <v>97</v>
      </c>
      <c r="AV34" s="558"/>
      <c r="AW34" s="558"/>
      <c r="AX34" s="558"/>
      <c r="AY34" s="558"/>
      <c r="AZ34" s="59" t="s">
        <v>98</v>
      </c>
      <c r="BA34" s="60"/>
      <c r="BB34" s="60"/>
      <c r="BC34" s="61" t="s">
        <v>99</v>
      </c>
      <c r="BD34" s="60"/>
      <c r="BE34" s="60"/>
      <c r="BF34" s="60"/>
      <c r="BG34" s="60"/>
      <c r="BH34" s="60"/>
    </row>
    <row r="35" spans="1:60" ht="15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62" t="s">
        <v>100</v>
      </c>
      <c r="BB35" s="37"/>
      <c r="BC35" s="55"/>
      <c r="BD35" s="55"/>
      <c r="BE35" s="55"/>
      <c r="BF35" s="55"/>
      <c r="BG35" s="55"/>
      <c r="BH35" s="55"/>
    </row>
    <row r="36" spans="1:60" ht="15" customHeight="1" x14ac:dyDescent="0.25"/>
  </sheetData>
  <mergeCells count="74">
    <mergeCell ref="BH6:BH17"/>
    <mergeCell ref="BD6:BD17"/>
    <mergeCell ref="BE6:BE17"/>
    <mergeCell ref="BF6:BF17"/>
    <mergeCell ref="AW6:AW17"/>
    <mergeCell ref="BC6:BC17"/>
    <mergeCell ref="AY6:AY17"/>
    <mergeCell ref="BA6:BA17"/>
    <mergeCell ref="BB6:BB17"/>
    <mergeCell ref="AZ6:AZ17"/>
    <mergeCell ref="AX6:AX17"/>
    <mergeCell ref="AI6:AI17"/>
    <mergeCell ref="O6:O17"/>
    <mergeCell ref="P6:P17"/>
    <mergeCell ref="AU34:AY34"/>
    <mergeCell ref="BG6:BG17"/>
    <mergeCell ref="AU31:BH32"/>
    <mergeCell ref="AU6:AU17"/>
    <mergeCell ref="AV6:AV17"/>
    <mergeCell ref="AS6:AS17"/>
    <mergeCell ref="AT6:AT17"/>
    <mergeCell ref="AM6:AM17"/>
    <mergeCell ref="AN6:AN17"/>
    <mergeCell ref="AO6:AO17"/>
    <mergeCell ref="AP6:AP17"/>
    <mergeCell ref="AF6:AF17"/>
    <mergeCell ref="X6:X17"/>
    <mergeCell ref="Y6:Y17"/>
    <mergeCell ref="Z6:Z17"/>
    <mergeCell ref="Q6:Q17"/>
    <mergeCell ref="R6:R17"/>
    <mergeCell ref="U6:U17"/>
    <mergeCell ref="V6:V17"/>
    <mergeCell ref="AQ3:AV4"/>
    <mergeCell ref="AA6:AA17"/>
    <mergeCell ref="AB6:AB17"/>
    <mergeCell ref="AC6:AC17"/>
    <mergeCell ref="AD6:AD17"/>
    <mergeCell ref="AJ6:AJ17"/>
    <mergeCell ref="AK6:AK17"/>
    <mergeCell ref="AL6:AL17"/>
    <mergeCell ref="AQ6:AQ17"/>
    <mergeCell ref="AR6:AR17"/>
    <mergeCell ref="AG6:AG17"/>
    <mergeCell ref="AH6:AH17"/>
    <mergeCell ref="W6:W17"/>
    <mergeCell ref="AE6:AE17"/>
    <mergeCell ref="A6:A17"/>
    <mergeCell ref="B6:B17"/>
    <mergeCell ref="C6:C17"/>
    <mergeCell ref="D6:D17"/>
    <mergeCell ref="T6:T17"/>
    <mergeCell ref="S6:S17"/>
    <mergeCell ref="E6:E17"/>
    <mergeCell ref="F6:F17"/>
    <mergeCell ref="G6:G17"/>
    <mergeCell ref="H6:H17"/>
    <mergeCell ref="I6:I17"/>
    <mergeCell ref="J6:J17"/>
    <mergeCell ref="K6:K17"/>
    <mergeCell ref="N6:N17"/>
    <mergeCell ref="W3:AA4"/>
    <mergeCell ref="AW3:BB4"/>
    <mergeCell ref="BC3:BH4"/>
    <mergeCell ref="A1:K1"/>
    <mergeCell ref="N1:P1"/>
    <mergeCell ref="Q1:BH1"/>
    <mergeCell ref="A2:E4"/>
    <mergeCell ref="F2:K4"/>
    <mergeCell ref="N2:V4"/>
    <mergeCell ref="W2:AL2"/>
    <mergeCell ref="AM2:AP4"/>
    <mergeCell ref="AB3:AL4"/>
    <mergeCell ref="AQ2:BH2"/>
  </mergeCells>
  <phoneticPr fontId="0" type="noConversion"/>
  <printOptions horizontalCentered="1" verticalCentered="1"/>
  <pageMargins left="0" right="0" top="0.39370078740157483" bottom="0.39370078740157483" header="0.31496062992125984" footer="0.31496062992125984"/>
  <pageSetup paperSize="9" scale="83" orientation="landscape" horizontalDpi="300" verticalDpi="300" r:id="rId1"/>
  <headerFooter alignWithMargins="0">
    <oddFooter>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B273-9397-4AA7-BEB8-05E3DDC16F67}">
  <sheetPr codeName="Foglio12"/>
  <dimension ref="A1:L49"/>
  <sheetViews>
    <sheetView showGridLines="0" tabSelected="1" view="pageBreakPreview" topLeftCell="A4" zoomScale="90" zoomScaleNormal="100" zoomScaleSheetLayoutView="90" workbookViewId="0">
      <selection activeCell="O25" sqref="O25"/>
    </sheetView>
  </sheetViews>
  <sheetFormatPr defaultColWidth="9.109375" defaultRowHeight="15.6" x14ac:dyDescent="0.3"/>
  <cols>
    <col min="1" max="1" width="5.5546875" style="64" customWidth="1"/>
    <col min="2" max="3" width="8.88671875" style="64" customWidth="1"/>
    <col min="4" max="4" width="10.44140625" style="64" customWidth="1"/>
    <col min="5" max="5" width="8.88671875" style="64" customWidth="1"/>
    <col min="6" max="6" width="10.44140625" style="64" customWidth="1"/>
    <col min="7" max="7" width="13.6640625" style="64" customWidth="1"/>
    <col min="8" max="10" width="8.88671875" style="64" customWidth="1"/>
    <col min="11" max="11" width="12.44140625" style="64" customWidth="1"/>
    <col min="12" max="12" width="9.109375" style="64"/>
    <col min="13" max="13" width="15.5546875" style="64" customWidth="1"/>
    <col min="14" max="16384" width="9.109375" style="64"/>
  </cols>
  <sheetData>
    <row r="1" spans="1:12" s="114" customFormat="1" x14ac:dyDescent="0.3">
      <c r="A1" s="141" t="s">
        <v>225</v>
      </c>
      <c r="B1" s="141"/>
      <c r="C1" s="579" t="s">
        <v>236</v>
      </c>
      <c r="D1" s="579"/>
      <c r="E1" s="579"/>
      <c r="F1" s="579"/>
      <c r="G1" s="579"/>
      <c r="H1" s="579"/>
      <c r="I1" s="579"/>
      <c r="J1" s="579"/>
      <c r="K1" s="141"/>
    </row>
    <row r="2" spans="1:12" ht="7.5" customHeight="1" x14ac:dyDescent="0.3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2" ht="19.5" customHeight="1" x14ac:dyDescent="0.3">
      <c r="A3" s="580" t="s">
        <v>172</v>
      </c>
      <c r="B3" s="581"/>
      <c r="C3" s="581"/>
      <c r="D3" s="581"/>
      <c r="E3" s="581"/>
      <c r="F3" s="581"/>
      <c r="G3" s="582"/>
      <c r="H3" s="580" t="s">
        <v>173</v>
      </c>
      <c r="I3" s="581"/>
      <c r="J3" s="581"/>
      <c r="K3" s="582"/>
    </row>
    <row r="4" spans="1:12" ht="15" customHeight="1" x14ac:dyDescent="0.3">
      <c r="A4" s="505"/>
      <c r="B4" s="65"/>
      <c r="C4" s="66"/>
      <c r="D4" s="66"/>
      <c r="E4" s="66"/>
      <c r="F4" s="66"/>
      <c r="G4" s="67"/>
      <c r="H4" s="569" t="s">
        <v>234</v>
      </c>
      <c r="I4" s="570"/>
      <c r="J4" s="570"/>
      <c r="K4" s="571"/>
      <c r="L4" s="79"/>
    </row>
    <row r="5" spans="1:12" ht="15" customHeight="1" x14ac:dyDescent="0.3">
      <c r="A5" s="506"/>
      <c r="B5" s="68" t="s">
        <v>105</v>
      </c>
      <c r="C5" s="69"/>
      <c r="D5" s="69"/>
      <c r="E5" s="69"/>
      <c r="F5" s="69"/>
      <c r="G5" s="70"/>
      <c r="H5" s="572"/>
      <c r="I5" s="573"/>
      <c r="J5" s="573"/>
      <c r="K5" s="574"/>
      <c r="L5" s="79"/>
    </row>
    <row r="6" spans="1:12" ht="15" customHeight="1" x14ac:dyDescent="0.3">
      <c r="A6" s="506"/>
      <c r="B6" s="68" t="s">
        <v>222</v>
      </c>
      <c r="C6" s="69"/>
      <c r="D6" s="69"/>
      <c r="E6" s="69"/>
      <c r="F6" s="69"/>
      <c r="G6" s="70"/>
      <c r="H6" s="572"/>
      <c r="I6" s="573"/>
      <c r="J6" s="573"/>
      <c r="K6" s="574"/>
      <c r="L6" s="79"/>
    </row>
    <row r="7" spans="1:12" ht="15" customHeight="1" x14ac:dyDescent="0.3">
      <c r="A7" s="506"/>
      <c r="B7" s="68" t="s">
        <v>223</v>
      </c>
      <c r="C7" s="69"/>
      <c r="D7" s="69"/>
      <c r="E7" s="69"/>
      <c r="F7" s="69"/>
      <c r="G7" s="70"/>
      <c r="H7" s="572"/>
      <c r="I7" s="573"/>
      <c r="J7" s="573"/>
      <c r="K7" s="574"/>
      <c r="L7" s="79"/>
    </row>
    <row r="8" spans="1:12" ht="15" customHeight="1" x14ac:dyDescent="0.3">
      <c r="A8" s="506"/>
      <c r="B8" s="68" t="s">
        <v>224</v>
      </c>
      <c r="C8" s="69"/>
      <c r="D8" s="69"/>
      <c r="E8" s="69"/>
      <c r="F8" s="69"/>
      <c r="G8" s="70"/>
      <c r="H8" s="572"/>
      <c r="I8" s="573"/>
      <c r="J8" s="573"/>
      <c r="K8" s="574"/>
      <c r="L8" s="79"/>
    </row>
    <row r="9" spans="1:12" ht="15" customHeight="1" x14ac:dyDescent="0.3">
      <c r="A9" s="506"/>
      <c r="B9" s="68" t="s">
        <v>221</v>
      </c>
      <c r="C9" s="72"/>
      <c r="D9" s="72"/>
      <c r="E9" s="72"/>
      <c r="F9" s="72"/>
      <c r="G9" s="73"/>
      <c r="H9" s="572"/>
      <c r="I9" s="573"/>
      <c r="J9" s="573"/>
      <c r="K9" s="574"/>
      <c r="L9" s="79"/>
    </row>
    <row r="10" spans="1:12" ht="15" customHeight="1" x14ac:dyDescent="0.3">
      <c r="A10" s="506"/>
      <c r="B10" s="567" t="s">
        <v>174</v>
      </c>
      <c r="C10" s="568"/>
      <c r="D10" s="568"/>
      <c r="E10" s="568"/>
      <c r="F10" s="568"/>
      <c r="G10" s="75"/>
      <c r="H10" s="572"/>
      <c r="I10" s="573"/>
      <c r="J10" s="573"/>
      <c r="K10" s="574"/>
      <c r="L10" s="79"/>
    </row>
    <row r="11" spans="1:12" ht="21.75" customHeight="1" x14ac:dyDescent="0.3">
      <c r="A11" s="506"/>
      <c r="B11" s="567"/>
      <c r="C11" s="568"/>
      <c r="D11" s="568"/>
      <c r="E11" s="568"/>
      <c r="F11" s="568"/>
      <c r="G11" s="70"/>
      <c r="H11" s="572"/>
      <c r="I11" s="573"/>
      <c r="J11" s="573"/>
      <c r="K11" s="574"/>
      <c r="L11" s="79"/>
    </row>
    <row r="12" spans="1:12" ht="17.25" customHeight="1" x14ac:dyDescent="0.3">
      <c r="A12" s="506"/>
      <c r="B12" s="90" t="s">
        <v>123</v>
      </c>
      <c r="C12" s="69"/>
      <c r="D12" s="69"/>
      <c r="E12" s="69"/>
      <c r="F12" s="69"/>
      <c r="G12" s="70"/>
      <c r="H12" s="572"/>
      <c r="I12" s="573"/>
      <c r="J12" s="573"/>
      <c r="K12" s="574"/>
      <c r="L12" s="79"/>
    </row>
    <row r="13" spans="1:12" ht="19.5" customHeight="1" x14ac:dyDescent="0.3">
      <c r="A13" s="506"/>
      <c r="B13" s="79"/>
      <c r="C13" s="81"/>
      <c r="D13" s="81"/>
      <c r="E13" s="81"/>
      <c r="F13" s="81"/>
      <c r="G13" s="143"/>
      <c r="H13" s="572"/>
      <c r="I13" s="573"/>
      <c r="J13" s="573"/>
      <c r="K13" s="574"/>
      <c r="L13" s="79"/>
    </row>
    <row r="14" spans="1:12" ht="19.5" customHeight="1" x14ac:dyDescent="0.3">
      <c r="A14" s="506"/>
      <c r="B14" s="79"/>
      <c r="E14" s="109" t="s">
        <v>165</v>
      </c>
      <c r="G14" s="109"/>
      <c r="H14" s="572"/>
      <c r="I14" s="573"/>
      <c r="J14" s="573"/>
      <c r="K14" s="574"/>
      <c r="L14" s="79"/>
    </row>
    <row r="15" spans="1:12" ht="13.5" customHeight="1" x14ac:dyDescent="0.3">
      <c r="A15" s="507"/>
      <c r="B15" s="80"/>
      <c r="C15" s="81"/>
      <c r="D15" s="81"/>
      <c r="E15" s="81"/>
      <c r="F15" s="81"/>
      <c r="G15" s="81"/>
      <c r="H15" s="575"/>
      <c r="I15" s="576"/>
      <c r="J15" s="576"/>
      <c r="K15" s="577"/>
      <c r="L15" s="79"/>
    </row>
    <row r="16" spans="1:12" ht="30" customHeight="1" x14ac:dyDescent="0.3">
      <c r="A16" s="583" t="s">
        <v>162</v>
      </c>
      <c r="B16" s="583"/>
      <c r="C16" s="583"/>
      <c r="D16" s="583"/>
      <c r="E16" s="583"/>
      <c r="F16" s="583"/>
      <c r="G16" s="583"/>
      <c r="H16" s="583"/>
      <c r="I16" s="583"/>
      <c r="J16" s="583"/>
      <c r="K16" s="583"/>
      <c r="L16" s="63"/>
    </row>
    <row r="17" spans="1:12" ht="15" customHeight="1" x14ac:dyDescent="0.3">
      <c r="A17" s="505"/>
      <c r="B17" s="65"/>
      <c r="C17" s="66"/>
      <c r="D17" s="66"/>
      <c r="E17" s="66"/>
      <c r="F17" s="66"/>
      <c r="G17" s="66"/>
      <c r="H17" s="66"/>
      <c r="I17" s="66"/>
      <c r="J17" s="66"/>
      <c r="K17" s="67"/>
    </row>
    <row r="18" spans="1:12" ht="15" customHeight="1" x14ac:dyDescent="0.3">
      <c r="A18" s="506"/>
      <c r="B18" s="68" t="s">
        <v>105</v>
      </c>
      <c r="C18" s="69"/>
      <c r="D18" s="69"/>
      <c r="E18" s="69"/>
      <c r="F18" s="69"/>
      <c r="G18" s="69"/>
      <c r="H18" s="69" t="s">
        <v>108</v>
      </c>
      <c r="I18" s="69"/>
      <c r="J18" s="69"/>
      <c r="K18" s="70"/>
    </row>
    <row r="19" spans="1:12" ht="15" customHeight="1" x14ac:dyDescent="0.3">
      <c r="A19" s="506"/>
      <c r="B19" s="68" t="s">
        <v>107</v>
      </c>
      <c r="C19" s="69"/>
      <c r="D19" s="69"/>
      <c r="E19" s="69"/>
      <c r="F19" s="69"/>
      <c r="G19" s="69"/>
      <c r="H19" s="69"/>
      <c r="I19" s="69"/>
      <c r="J19" s="69"/>
      <c r="K19" s="71" t="s">
        <v>101</v>
      </c>
    </row>
    <row r="20" spans="1:12" ht="15" customHeight="1" x14ac:dyDescent="0.3">
      <c r="A20" s="506"/>
      <c r="B20" s="68" t="s">
        <v>240</v>
      </c>
      <c r="C20" s="69"/>
      <c r="D20" s="69"/>
      <c r="E20" s="69"/>
      <c r="F20" s="69"/>
      <c r="G20" s="69"/>
      <c r="H20" s="69"/>
      <c r="I20" s="69"/>
      <c r="J20" s="69"/>
      <c r="K20" s="71" t="s">
        <v>102</v>
      </c>
    </row>
    <row r="21" spans="1:12" ht="15" customHeight="1" x14ac:dyDescent="0.3">
      <c r="A21" s="506"/>
      <c r="B21" s="68" t="s">
        <v>103</v>
      </c>
      <c r="C21" s="72"/>
      <c r="D21" s="72"/>
      <c r="E21" s="72"/>
      <c r="F21" s="72"/>
      <c r="G21" s="72"/>
      <c r="H21" s="72"/>
      <c r="I21" s="72"/>
      <c r="J21" s="72"/>
      <c r="K21" s="73"/>
    </row>
    <row r="22" spans="1:12" ht="12.75" customHeight="1" x14ac:dyDescent="0.3">
      <c r="A22" s="506"/>
      <c r="B22" s="508" t="s">
        <v>104</v>
      </c>
      <c r="C22" s="514"/>
      <c r="D22" s="514"/>
      <c r="E22" s="514"/>
      <c r="F22" s="514"/>
      <c r="G22" s="514"/>
      <c r="H22" s="514"/>
      <c r="I22" s="514"/>
      <c r="J22" s="514"/>
      <c r="K22" s="515"/>
    </row>
    <row r="23" spans="1:12" ht="15" customHeight="1" x14ac:dyDescent="0.3">
      <c r="A23" s="506"/>
      <c r="B23" s="508"/>
      <c r="C23" s="514"/>
      <c r="D23" s="514"/>
      <c r="E23" s="514"/>
      <c r="F23" s="514"/>
      <c r="G23" s="514"/>
      <c r="H23" s="514"/>
      <c r="I23" s="514"/>
      <c r="J23" s="514"/>
      <c r="K23" s="515"/>
    </row>
    <row r="24" spans="1:12" ht="12.75" customHeight="1" x14ac:dyDescent="0.3">
      <c r="A24" s="506"/>
      <c r="B24" s="493" t="s">
        <v>231</v>
      </c>
      <c r="C24" s="469"/>
      <c r="D24" s="469"/>
      <c r="E24" s="469"/>
      <c r="F24" s="469"/>
      <c r="G24" s="469"/>
      <c r="H24" s="469"/>
      <c r="I24" s="469"/>
      <c r="J24" s="469"/>
      <c r="K24" s="470"/>
    </row>
    <row r="25" spans="1:12" ht="15" customHeight="1" x14ac:dyDescent="0.3">
      <c r="A25" s="506"/>
      <c r="B25" s="471"/>
      <c r="C25" s="469"/>
      <c r="D25" s="469"/>
      <c r="E25" s="469"/>
      <c r="F25" s="469"/>
      <c r="G25" s="469"/>
      <c r="H25" s="469"/>
      <c r="I25" s="469"/>
      <c r="J25" s="469"/>
      <c r="K25" s="470"/>
    </row>
    <row r="26" spans="1:12" ht="15" customHeight="1" x14ac:dyDescent="0.3">
      <c r="A26" s="506"/>
      <c r="B26" s="76"/>
      <c r="C26" s="74"/>
      <c r="D26" s="74"/>
      <c r="E26" s="74"/>
      <c r="F26" s="74"/>
      <c r="G26" s="74"/>
      <c r="H26" s="74"/>
      <c r="I26" s="74"/>
      <c r="J26" s="74"/>
      <c r="K26" s="75"/>
    </row>
    <row r="27" spans="1:12" ht="15" customHeight="1" x14ac:dyDescent="0.3">
      <c r="A27" s="506"/>
      <c r="B27" s="68"/>
      <c r="C27" s="69"/>
      <c r="D27" s="69"/>
      <c r="E27" s="69"/>
      <c r="F27" s="69"/>
      <c r="G27" s="69"/>
      <c r="I27" s="69"/>
      <c r="J27" s="69"/>
      <c r="K27" s="70"/>
    </row>
    <row r="28" spans="1:12" ht="15" customHeight="1" x14ac:dyDescent="0.3">
      <c r="A28" s="506"/>
      <c r="B28" s="90" t="s">
        <v>123</v>
      </c>
      <c r="C28" s="69"/>
      <c r="D28" s="69"/>
      <c r="E28" s="69"/>
      <c r="F28" s="69"/>
      <c r="G28" s="77"/>
      <c r="H28" s="77"/>
      <c r="I28" s="77"/>
      <c r="J28" s="77"/>
      <c r="K28" s="78"/>
    </row>
    <row r="29" spans="1:12" ht="12.75" customHeight="1" x14ac:dyDescent="0.3">
      <c r="A29" s="506"/>
      <c r="B29" s="79"/>
      <c r="G29" s="465" t="s">
        <v>165</v>
      </c>
      <c r="H29" s="466"/>
      <c r="I29" s="466"/>
      <c r="J29" s="466"/>
      <c r="K29" s="467"/>
    </row>
    <row r="30" spans="1:12" ht="15" customHeight="1" x14ac:dyDescent="0.3">
      <c r="A30" s="507"/>
      <c r="B30" s="80"/>
      <c r="C30" s="81"/>
      <c r="D30" s="81"/>
      <c r="E30" s="81"/>
      <c r="F30" s="81"/>
      <c r="G30" s="81"/>
      <c r="H30" s="81"/>
      <c r="I30" s="81"/>
      <c r="J30" s="81"/>
      <c r="K30" s="82"/>
    </row>
    <row r="31" spans="1:12" ht="18" customHeight="1" x14ac:dyDescent="0.3"/>
    <row r="32" spans="1:12" ht="30" customHeight="1" x14ac:dyDescent="0.3">
      <c r="A32" s="578" t="s">
        <v>175</v>
      </c>
      <c r="B32" s="578"/>
      <c r="C32" s="578"/>
      <c r="D32" s="578"/>
      <c r="E32" s="578"/>
      <c r="F32" s="578"/>
      <c r="G32" s="578"/>
      <c r="H32" s="578"/>
      <c r="I32" s="578"/>
      <c r="J32" s="578"/>
      <c r="K32" s="578"/>
      <c r="L32" s="63"/>
    </row>
    <row r="33" spans="1:11" ht="15" customHeight="1" x14ac:dyDescent="0.3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7"/>
    </row>
    <row r="34" spans="1:11" ht="15" customHeight="1" x14ac:dyDescent="0.3">
      <c r="A34" s="68" t="s">
        <v>176</v>
      </c>
      <c r="B34" s="558" t="s">
        <v>180</v>
      </c>
      <c r="C34" s="558"/>
      <c r="D34" s="558"/>
      <c r="E34" s="69"/>
      <c r="F34" s="69" t="s">
        <v>16</v>
      </c>
      <c r="G34" s="69"/>
      <c r="H34" s="558" t="s">
        <v>181</v>
      </c>
      <c r="I34" s="558"/>
      <c r="J34" s="69"/>
      <c r="K34" s="70"/>
    </row>
    <row r="35" spans="1:11" ht="15" customHeight="1" x14ac:dyDescent="0.3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70"/>
    </row>
    <row r="36" spans="1:11" ht="15" customHeight="1" x14ac:dyDescent="0.3">
      <c r="A36" s="68" t="s">
        <v>177</v>
      </c>
      <c r="B36" s="558" t="s">
        <v>182</v>
      </c>
      <c r="C36" s="305"/>
      <c r="D36" s="305"/>
      <c r="E36" s="305"/>
      <c r="F36" s="305"/>
      <c r="G36" s="305"/>
      <c r="H36" s="305"/>
      <c r="I36" s="305"/>
      <c r="J36" s="305"/>
      <c r="K36" s="324"/>
    </row>
    <row r="37" spans="1:11" ht="15" customHeight="1" x14ac:dyDescent="0.3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70"/>
    </row>
    <row r="38" spans="1:11" ht="15" customHeight="1" x14ac:dyDescent="0.3">
      <c r="A38" s="68" t="s">
        <v>178</v>
      </c>
      <c r="B38" s="558" t="s">
        <v>183</v>
      </c>
      <c r="C38" s="305"/>
      <c r="D38" s="305"/>
      <c r="E38" s="305"/>
      <c r="F38" s="305"/>
      <c r="G38" s="305"/>
      <c r="H38" s="305"/>
      <c r="I38" s="305"/>
      <c r="J38" s="305"/>
      <c r="K38" s="324"/>
    </row>
    <row r="39" spans="1:11" ht="15" customHeight="1" x14ac:dyDescent="0.3">
      <c r="A39" s="68"/>
      <c r="B39" s="69"/>
      <c r="C39" s="69"/>
      <c r="D39" s="69"/>
      <c r="E39" s="69"/>
      <c r="F39" s="69"/>
      <c r="G39" s="69"/>
      <c r="H39" s="69"/>
      <c r="I39" s="69"/>
      <c r="J39" s="69"/>
      <c r="K39" s="70"/>
    </row>
    <row r="40" spans="1:11" ht="15" customHeight="1" x14ac:dyDescent="0.3">
      <c r="A40" s="68" t="s">
        <v>176</v>
      </c>
      <c r="B40" s="558" t="s">
        <v>184</v>
      </c>
      <c r="C40" s="305"/>
      <c r="D40" s="305"/>
      <c r="E40" s="305"/>
      <c r="F40" s="305"/>
      <c r="G40" s="305"/>
      <c r="H40" s="305"/>
      <c r="I40" s="305"/>
      <c r="J40" s="305"/>
      <c r="K40" s="324"/>
    </row>
    <row r="41" spans="1:11" ht="15" customHeight="1" x14ac:dyDescent="0.3">
      <c r="A41" s="68"/>
      <c r="B41" s="69"/>
      <c r="C41" s="69"/>
      <c r="D41" s="69"/>
      <c r="E41" s="69"/>
      <c r="F41" s="69"/>
      <c r="G41" s="69"/>
      <c r="H41" s="69"/>
      <c r="I41" s="69"/>
      <c r="J41" s="69"/>
      <c r="K41" s="70"/>
    </row>
    <row r="42" spans="1:11" ht="15" customHeight="1" x14ac:dyDescent="0.3">
      <c r="A42" s="564" t="s">
        <v>179</v>
      </c>
      <c r="B42" s="565"/>
      <c r="C42" s="565"/>
      <c r="D42" s="565"/>
      <c r="E42" s="565"/>
      <c r="F42" s="565"/>
      <c r="G42" s="367"/>
      <c r="H42" s="367"/>
      <c r="I42" s="367"/>
      <c r="J42" s="367"/>
      <c r="K42" s="566"/>
    </row>
    <row r="43" spans="1:11" ht="15" customHeight="1" x14ac:dyDescent="0.3">
      <c r="A43" s="65"/>
      <c r="B43" s="66"/>
      <c r="C43" s="66"/>
      <c r="D43" s="66"/>
      <c r="E43" s="66"/>
      <c r="F43" s="66"/>
      <c r="G43" s="66"/>
      <c r="H43" s="66"/>
      <c r="I43" s="66"/>
      <c r="J43" s="66"/>
      <c r="K43" s="67"/>
    </row>
    <row r="44" spans="1:11" ht="15" customHeight="1" x14ac:dyDescent="0.3">
      <c r="A44" s="79"/>
      <c r="K44" s="113"/>
    </row>
    <row r="45" spans="1:11" x14ac:dyDescent="0.3">
      <c r="A45" s="79"/>
      <c r="K45" s="113"/>
    </row>
    <row r="46" spans="1:11" x14ac:dyDescent="0.3">
      <c r="A46" s="79"/>
      <c r="K46" s="113"/>
    </row>
    <row r="47" spans="1:11" x14ac:dyDescent="0.3">
      <c r="A47" s="79"/>
      <c r="K47" s="113"/>
    </row>
    <row r="48" spans="1:11" x14ac:dyDescent="0.3">
      <c r="A48" s="79"/>
      <c r="K48" s="113"/>
    </row>
    <row r="49" spans="1:11" x14ac:dyDescent="0.3">
      <c r="A49" s="80"/>
      <c r="B49" s="81"/>
      <c r="C49" s="81"/>
      <c r="D49" s="81"/>
      <c r="E49" s="81"/>
      <c r="F49" s="81"/>
      <c r="G49" s="81"/>
      <c r="H49" s="81"/>
      <c r="I49" s="81"/>
      <c r="J49" s="81"/>
      <c r="K49" s="82"/>
    </row>
  </sheetData>
  <mergeCells count="19">
    <mergeCell ref="C1:J1"/>
    <mergeCell ref="A3:G3"/>
    <mergeCell ref="H3:K3"/>
    <mergeCell ref="B36:K36"/>
    <mergeCell ref="B34:D34"/>
    <mergeCell ref="H34:I34"/>
    <mergeCell ref="A16:K16"/>
    <mergeCell ref="B22:K23"/>
    <mergeCell ref="A17:A30"/>
    <mergeCell ref="A4:A15"/>
    <mergeCell ref="A42:E42"/>
    <mergeCell ref="F42:K42"/>
    <mergeCell ref="B40:K40"/>
    <mergeCell ref="B38:K38"/>
    <mergeCell ref="B10:F11"/>
    <mergeCell ref="H4:K15"/>
    <mergeCell ref="A32:K32"/>
    <mergeCell ref="G29:K29"/>
    <mergeCell ref="B24:K25"/>
  </mergeCells>
  <phoneticPr fontId="0" type="noConversion"/>
  <printOptions horizontalCentered="1"/>
  <pageMargins left="0" right="0" top="0.39370078740157483" bottom="0.39370078740157483" header="0.31496062992125984" footer="0.31496062992125984"/>
  <pageSetup paperSize="9" scale="79" orientation="portrait" horizontalDpi="300" verticalDpi="300" r:id="rId1"/>
  <headerFooter alignWithMargins="0"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D307-FD18-4C2B-8472-ED65B0253CF5}">
  <dimension ref="B2:B15"/>
  <sheetViews>
    <sheetView workbookViewId="0">
      <selection activeCell="U27" sqref="U27"/>
    </sheetView>
  </sheetViews>
  <sheetFormatPr defaultRowHeight="13.2" x14ac:dyDescent="0.25"/>
  <sheetData>
    <row r="2" spans="2:2" x14ac:dyDescent="0.25">
      <c r="B2" s="231">
        <v>0.04</v>
      </c>
    </row>
    <row r="3" spans="2:2" x14ac:dyDescent="0.25">
      <c r="B3" s="231">
        <v>0.06</v>
      </c>
    </row>
    <row r="4" spans="2:2" x14ac:dyDescent="0.25">
      <c r="B4" s="231">
        <v>0.08</v>
      </c>
    </row>
    <row r="5" spans="2:2" x14ac:dyDescent="0.25">
      <c r="B5" s="231">
        <v>0.1</v>
      </c>
    </row>
    <row r="7" spans="2:2" x14ac:dyDescent="0.25">
      <c r="B7" s="231">
        <v>3.5000000000000003E-2</v>
      </c>
    </row>
    <row r="8" spans="2:2" x14ac:dyDescent="0.25">
      <c r="B8" s="231">
        <v>5.5E-2</v>
      </c>
    </row>
    <row r="9" spans="2:2" x14ac:dyDescent="0.25">
      <c r="B9" s="231">
        <v>8.5000000000000006E-2</v>
      </c>
    </row>
    <row r="11" spans="2:2" x14ac:dyDescent="0.25">
      <c r="B11" s="231">
        <v>0.15</v>
      </c>
    </row>
    <row r="12" spans="2:2" x14ac:dyDescent="0.25">
      <c r="B12" s="231">
        <v>0.14000000000000001</v>
      </c>
    </row>
    <row r="14" spans="2:2" x14ac:dyDescent="0.25">
      <c r="B14" s="126" t="s">
        <v>288</v>
      </c>
    </row>
    <row r="15" spans="2:2" x14ac:dyDescent="0.25">
      <c r="B15" s="126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E6A80-FDB6-4C44-9AD7-3352119AABCC}">
  <sheetPr codeName="Foglio2"/>
  <dimension ref="A1:V17"/>
  <sheetViews>
    <sheetView showGridLines="0" view="pageBreakPreview" zoomScaleNormal="100" zoomScaleSheetLayoutView="100" workbookViewId="0">
      <selection activeCell="B4" sqref="B4:H4"/>
    </sheetView>
  </sheetViews>
  <sheetFormatPr defaultColWidth="9.109375" defaultRowHeight="12.6" x14ac:dyDescent="0.25"/>
  <cols>
    <col min="1" max="1" width="4.88671875" style="4" customWidth="1"/>
    <col min="2" max="2" width="9.6640625" style="4" customWidth="1"/>
    <col min="3" max="3" width="12.6640625" style="4" customWidth="1"/>
    <col min="4" max="4" width="10.6640625" style="4" customWidth="1"/>
    <col min="5" max="5" width="5.5546875" style="4" customWidth="1"/>
    <col min="6" max="6" width="3.44140625" style="4" customWidth="1"/>
    <col min="7" max="7" width="2.6640625" style="4" customWidth="1"/>
    <col min="8" max="8" width="3.88671875" style="4" customWidth="1"/>
    <col min="9" max="16" width="3.44140625" style="4" customWidth="1"/>
    <col min="17" max="17" width="3.6640625" style="4" customWidth="1"/>
    <col min="18" max="22" width="3.44140625" style="4" customWidth="1"/>
    <col min="23" max="16384" width="9.109375" style="4"/>
  </cols>
  <sheetData>
    <row r="1" spans="1:22" ht="29.1" customHeight="1" x14ac:dyDescent="0.3">
      <c r="A1" s="359" t="s">
        <v>246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1"/>
    </row>
    <row r="2" spans="1:22" ht="21.9" customHeight="1" x14ac:dyDescent="0.25">
      <c r="A2" s="362" t="s">
        <v>128</v>
      </c>
      <c r="B2" s="366" t="s">
        <v>237</v>
      </c>
      <c r="C2" s="367"/>
      <c r="D2" s="367"/>
      <c r="E2" s="367"/>
      <c r="F2" s="367"/>
      <c r="G2" s="367"/>
      <c r="H2" s="367"/>
      <c r="I2" s="15" t="s">
        <v>15</v>
      </c>
      <c r="J2" s="15"/>
      <c r="K2" s="15"/>
      <c r="L2" s="15"/>
      <c r="M2" s="15" t="s">
        <v>17</v>
      </c>
      <c r="N2" s="15"/>
      <c r="O2" s="15"/>
      <c r="P2" s="15"/>
      <c r="Q2" s="15"/>
      <c r="R2" s="15" t="s">
        <v>16</v>
      </c>
      <c r="S2" s="15" t="s">
        <v>18</v>
      </c>
      <c r="T2" s="15"/>
      <c r="U2" s="15"/>
      <c r="V2" s="28"/>
    </row>
    <row r="3" spans="1:22" ht="21.9" customHeight="1" x14ac:dyDescent="0.25">
      <c r="A3" s="363"/>
      <c r="B3" s="355" t="s">
        <v>146</v>
      </c>
      <c r="C3" s="313"/>
      <c r="D3" s="313"/>
      <c r="E3" s="313"/>
      <c r="F3" s="313"/>
      <c r="G3" s="313"/>
      <c r="H3" s="313"/>
      <c r="I3" s="315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4"/>
    </row>
    <row r="4" spans="1:22" ht="21.9" customHeight="1" x14ac:dyDescent="0.25">
      <c r="A4" s="363"/>
      <c r="B4" s="368" t="s">
        <v>19</v>
      </c>
      <c r="C4" s="369"/>
      <c r="D4" s="369"/>
      <c r="E4" s="369"/>
      <c r="F4" s="369"/>
      <c r="G4" s="369"/>
      <c r="H4" s="369"/>
      <c r="I4" s="18" t="s">
        <v>109</v>
      </c>
      <c r="J4" s="15" t="s">
        <v>20</v>
      </c>
      <c r="K4" s="15"/>
      <c r="L4" s="15"/>
      <c r="M4" s="15"/>
      <c r="N4" s="15"/>
      <c r="O4" s="15"/>
      <c r="P4" s="15"/>
      <c r="Q4" s="15"/>
      <c r="R4" s="18" t="s">
        <v>16</v>
      </c>
      <c r="S4" s="18" t="s">
        <v>18</v>
      </c>
      <c r="T4" s="18"/>
      <c r="U4" s="18"/>
      <c r="V4" s="19"/>
    </row>
    <row r="5" spans="1:22" ht="21.9" customHeight="1" x14ac:dyDescent="0.25">
      <c r="A5" s="363"/>
      <c r="B5" s="355" t="s">
        <v>147</v>
      </c>
      <c r="C5" s="313"/>
      <c r="D5" s="313"/>
      <c r="E5" s="313" t="s">
        <v>148</v>
      </c>
      <c r="F5" s="313"/>
      <c r="G5" s="313"/>
      <c r="H5" s="96"/>
      <c r="I5" s="18" t="s">
        <v>109</v>
      </c>
      <c r="J5" s="354"/>
      <c r="K5" s="354"/>
      <c r="L5" s="354"/>
      <c r="M5" s="354"/>
      <c r="N5" s="354"/>
      <c r="O5" s="354"/>
      <c r="P5" s="354"/>
      <c r="Q5" s="354"/>
      <c r="R5" s="18" t="s">
        <v>16</v>
      </c>
      <c r="S5" s="354"/>
      <c r="T5" s="354"/>
      <c r="U5" s="354"/>
      <c r="V5" s="19"/>
    </row>
    <row r="6" spans="1:22" ht="52.5" customHeight="1" x14ac:dyDescent="0.25">
      <c r="A6" s="363"/>
      <c r="B6" s="364" t="s">
        <v>150</v>
      </c>
      <c r="C6" s="365"/>
      <c r="D6" s="365"/>
      <c r="E6" s="313"/>
      <c r="F6" s="313"/>
      <c r="G6" s="313"/>
      <c r="H6" s="96"/>
      <c r="I6" s="18" t="s">
        <v>124</v>
      </c>
      <c r="K6" s="356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19"/>
    </row>
    <row r="7" spans="1:22" ht="21.9" customHeight="1" x14ac:dyDescent="0.25">
      <c r="A7" s="363"/>
      <c r="B7" s="355" t="s">
        <v>151</v>
      </c>
      <c r="C7" s="313"/>
      <c r="D7" s="313"/>
      <c r="E7" s="313"/>
      <c r="F7" s="313"/>
      <c r="G7" s="313"/>
      <c r="H7" s="313"/>
      <c r="I7" s="18" t="s">
        <v>124</v>
      </c>
      <c r="J7" s="18"/>
      <c r="K7" s="358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19"/>
    </row>
    <row r="8" spans="1:22" ht="5.0999999999999996" customHeight="1" x14ac:dyDescent="0.25"/>
    <row r="9" spans="1:22" ht="21.9" customHeight="1" x14ac:dyDescent="0.25">
      <c r="A9" s="363" t="s">
        <v>129</v>
      </c>
      <c r="B9" s="355" t="s">
        <v>152</v>
      </c>
      <c r="C9" s="313"/>
      <c r="D9" s="313"/>
      <c r="E9" s="313"/>
      <c r="F9" s="313"/>
      <c r="G9" s="313"/>
      <c r="H9" s="313"/>
      <c r="I9" s="18" t="s">
        <v>15</v>
      </c>
      <c r="J9" s="18"/>
      <c r="K9" s="18"/>
      <c r="L9" s="18"/>
      <c r="M9" s="18" t="s">
        <v>17</v>
      </c>
      <c r="N9" s="18"/>
      <c r="O9" s="18"/>
      <c r="P9" s="18"/>
      <c r="Q9" s="18"/>
      <c r="R9" s="18" t="s">
        <v>16</v>
      </c>
      <c r="S9" s="18" t="s">
        <v>18</v>
      </c>
      <c r="T9" s="18"/>
      <c r="U9" s="18"/>
      <c r="V9" s="19"/>
    </row>
    <row r="10" spans="1:22" ht="21.9" customHeight="1" x14ac:dyDescent="0.25">
      <c r="A10" s="363"/>
      <c r="B10" s="355" t="s">
        <v>153</v>
      </c>
      <c r="C10" s="313"/>
      <c r="D10" s="313"/>
      <c r="E10" s="313"/>
      <c r="F10" s="313"/>
      <c r="G10" s="313"/>
      <c r="H10" s="313"/>
      <c r="I10" s="315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4"/>
    </row>
    <row r="11" spans="1:22" ht="21.9" customHeight="1" x14ac:dyDescent="0.25">
      <c r="A11" s="363"/>
      <c r="B11" s="368" t="s">
        <v>19</v>
      </c>
      <c r="C11" s="369"/>
      <c r="D11" s="369"/>
      <c r="E11" s="369"/>
      <c r="F11" s="369"/>
      <c r="G11" s="369"/>
      <c r="H11" s="369"/>
      <c r="I11" s="18" t="s">
        <v>109</v>
      </c>
      <c r="J11" s="15" t="s">
        <v>20</v>
      </c>
      <c r="K11" s="15"/>
      <c r="L11" s="15"/>
      <c r="M11" s="15"/>
      <c r="N11" s="15"/>
      <c r="O11" s="15"/>
      <c r="P11" s="15"/>
      <c r="Q11" s="15"/>
      <c r="R11" s="18" t="s">
        <v>16</v>
      </c>
      <c r="S11" s="18" t="s">
        <v>18</v>
      </c>
      <c r="T11" s="18"/>
      <c r="U11" s="18"/>
      <c r="V11" s="19"/>
    </row>
    <row r="12" spans="1:22" ht="21.9" customHeight="1" x14ac:dyDescent="0.25">
      <c r="A12" s="363"/>
      <c r="B12" s="355" t="s">
        <v>147</v>
      </c>
      <c r="C12" s="313"/>
      <c r="D12" s="313"/>
      <c r="E12" s="313" t="s">
        <v>148</v>
      </c>
      <c r="F12" s="313"/>
      <c r="G12" s="313"/>
      <c r="H12" s="96" t="s">
        <v>149</v>
      </c>
      <c r="I12" s="18" t="s">
        <v>109</v>
      </c>
      <c r="J12" s="18" t="s">
        <v>20</v>
      </c>
      <c r="K12" s="18"/>
      <c r="L12" s="18"/>
      <c r="M12" s="18"/>
      <c r="N12" s="18"/>
      <c r="O12" s="18"/>
      <c r="P12" s="18"/>
      <c r="Q12" s="18"/>
      <c r="R12" s="18" t="s">
        <v>16</v>
      </c>
      <c r="S12" s="18" t="s">
        <v>18</v>
      </c>
      <c r="T12" s="18"/>
      <c r="U12" s="18"/>
      <c r="V12" s="19"/>
    </row>
    <row r="13" spans="1:22" ht="52.5" customHeight="1" x14ac:dyDescent="0.25">
      <c r="A13" s="363"/>
      <c r="B13" s="364" t="s">
        <v>150</v>
      </c>
      <c r="C13" s="365"/>
      <c r="D13" s="365"/>
      <c r="E13" s="313"/>
      <c r="F13" s="313"/>
      <c r="G13" s="313"/>
      <c r="H13" s="96"/>
      <c r="I13" s="18" t="s">
        <v>124</v>
      </c>
      <c r="R13" s="18"/>
      <c r="S13" s="18"/>
      <c r="T13" s="18"/>
      <c r="U13" s="18"/>
      <c r="V13" s="19"/>
    </row>
    <row r="14" spans="1:22" ht="21.9" customHeight="1" x14ac:dyDescent="0.25">
      <c r="A14" s="363"/>
      <c r="B14" s="355" t="s">
        <v>151</v>
      </c>
      <c r="C14" s="313"/>
      <c r="D14" s="313"/>
      <c r="E14" s="313"/>
      <c r="F14" s="313"/>
      <c r="G14" s="313"/>
      <c r="H14" s="313"/>
      <c r="I14" s="18" t="s">
        <v>124</v>
      </c>
      <c r="J14" s="18"/>
      <c r="K14" s="31"/>
      <c r="L14" s="18"/>
      <c r="M14" s="29"/>
      <c r="N14" s="18"/>
      <c r="O14" s="18"/>
      <c r="P14" s="18"/>
      <c r="Q14" s="18"/>
      <c r="R14" s="18"/>
      <c r="S14" s="18"/>
      <c r="T14" s="18"/>
      <c r="U14" s="18"/>
      <c r="V14" s="19"/>
    </row>
    <row r="15" spans="1:22" ht="5.0999999999999996" customHeight="1" x14ac:dyDescent="0.25">
      <c r="B15" s="11"/>
      <c r="J15" s="18"/>
      <c r="K15" s="18"/>
      <c r="L15" s="18"/>
      <c r="M15" s="18"/>
      <c r="N15" s="18"/>
      <c r="O15" s="18"/>
      <c r="P15" s="18"/>
      <c r="Q15" s="18"/>
      <c r="V15" s="12"/>
    </row>
    <row r="16" spans="1:22" ht="52.5" customHeight="1" x14ac:dyDescent="0.25">
      <c r="A16" s="363" t="s">
        <v>130</v>
      </c>
      <c r="B16" s="364" t="s">
        <v>150</v>
      </c>
      <c r="C16" s="365"/>
      <c r="D16" s="365"/>
      <c r="E16" s="313"/>
      <c r="F16" s="313"/>
      <c r="G16" s="313"/>
      <c r="H16" s="96"/>
      <c r="I16" s="18" t="s">
        <v>124</v>
      </c>
      <c r="R16" s="18"/>
      <c r="S16" s="18"/>
      <c r="T16" s="18"/>
      <c r="U16" s="18"/>
      <c r="V16" s="19"/>
    </row>
    <row r="17" spans="1:22" ht="46.5" customHeight="1" x14ac:dyDescent="0.25">
      <c r="A17" s="363"/>
      <c r="B17" s="370" t="s">
        <v>154</v>
      </c>
      <c r="C17" s="371"/>
      <c r="D17" s="371"/>
      <c r="E17" s="371"/>
      <c r="F17" s="371"/>
      <c r="G17" s="371"/>
      <c r="H17" s="371"/>
      <c r="I17" s="18" t="s">
        <v>124</v>
      </c>
      <c r="J17" s="18"/>
      <c r="K17" s="31"/>
      <c r="L17" s="18"/>
      <c r="M17" s="29"/>
      <c r="N17" s="18"/>
      <c r="O17" s="18"/>
      <c r="P17" s="18"/>
      <c r="Q17" s="18"/>
      <c r="R17" s="18"/>
      <c r="S17" s="18"/>
      <c r="T17" s="18"/>
      <c r="U17" s="18"/>
      <c r="V17" s="19"/>
    </row>
  </sheetData>
  <mergeCells count="29">
    <mergeCell ref="A16:A17"/>
    <mergeCell ref="B16:D16"/>
    <mergeCell ref="E16:G16"/>
    <mergeCell ref="B17:H17"/>
    <mergeCell ref="A9:A14"/>
    <mergeCell ref="B12:D12"/>
    <mergeCell ref="B14:H14"/>
    <mergeCell ref="B13:D13"/>
    <mergeCell ref="E13:G13"/>
    <mergeCell ref="E12:G12"/>
    <mergeCell ref="A1:V1"/>
    <mergeCell ref="A2:A7"/>
    <mergeCell ref="E6:G6"/>
    <mergeCell ref="B6:D6"/>
    <mergeCell ref="B7:H7"/>
    <mergeCell ref="B5:D5"/>
    <mergeCell ref="B2:H2"/>
    <mergeCell ref="B4:H4"/>
    <mergeCell ref="B3:H3"/>
    <mergeCell ref="B11:H11"/>
    <mergeCell ref="I3:V3"/>
    <mergeCell ref="S5:U5"/>
    <mergeCell ref="I10:V10"/>
    <mergeCell ref="J5:Q5"/>
    <mergeCell ref="E5:G5"/>
    <mergeCell ref="B10:H10"/>
    <mergeCell ref="K6:U6"/>
    <mergeCell ref="B9:H9"/>
    <mergeCell ref="K7:U7"/>
  </mergeCells>
  <phoneticPr fontId="0" type="noConversion"/>
  <pageMargins left="0" right="0" top="0.39370078740157483" bottom="0.39370078740157483" header="0.31496062992125984" footer="0.31496062992125984"/>
  <pageSetup paperSize="9" scale="99" orientation="portrait" horizontalDpi="4294967292" verticalDpi="4294967292" r:id="rId1"/>
  <headerFooter alignWithMargins="0">
    <oddHeader xml:space="preserve"> </oddHeader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D39BE-212A-4545-B01C-A4DD7335010B}">
  <sheetPr>
    <pageSetUpPr fitToPage="1"/>
  </sheetPr>
  <dimension ref="B1:M43"/>
  <sheetViews>
    <sheetView showGridLines="0" view="pageBreakPreview" zoomScale="70" zoomScaleNormal="100" zoomScaleSheetLayoutView="70" workbookViewId="0">
      <selection activeCell="F9" sqref="F9"/>
    </sheetView>
  </sheetViews>
  <sheetFormatPr defaultRowHeight="13.2" x14ac:dyDescent="0.25"/>
  <cols>
    <col min="1" max="1" width="4.6640625" customWidth="1"/>
    <col min="2" max="2" width="5" customWidth="1"/>
    <col min="3" max="3" width="4.5546875" customWidth="1"/>
    <col min="4" max="4" width="66.6640625" customWidth="1"/>
    <col min="5" max="5" width="6.5546875" customWidth="1"/>
    <col min="6" max="6" width="6.44140625" customWidth="1"/>
    <col min="7" max="7" width="8.6640625" style="241" customWidth="1"/>
    <col min="8" max="9" width="8.5546875" style="241" customWidth="1"/>
    <col min="10" max="10" width="10.109375" style="93" customWidth="1"/>
    <col min="11" max="11" width="3.88671875" style="241" customWidth="1"/>
    <col min="12" max="12" width="7" customWidth="1"/>
    <col min="13" max="13" width="9.5546875" customWidth="1"/>
    <col min="14" max="14" width="2.33203125" customWidth="1"/>
  </cols>
  <sheetData>
    <row r="1" spans="2:13" ht="18" customHeight="1" x14ac:dyDescent="0.25">
      <c r="B1" s="396" t="s">
        <v>185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2:13" x14ac:dyDescent="0.25">
      <c r="B2" s="148"/>
      <c r="C2" s="148"/>
      <c r="D2" s="148"/>
      <c r="E2" s="148"/>
      <c r="F2" s="148"/>
      <c r="G2" s="156"/>
      <c r="H2" s="156"/>
      <c r="I2" s="156"/>
      <c r="J2" s="152"/>
      <c r="K2" s="156"/>
      <c r="L2" s="148"/>
      <c r="M2" s="148"/>
    </row>
    <row r="3" spans="2:13" s="30" customFormat="1" ht="30" customHeight="1" x14ac:dyDescent="0.3">
      <c r="B3" s="409" t="s">
        <v>294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1"/>
    </row>
    <row r="4" spans="2:13" s="30" customFormat="1" ht="12.9" customHeight="1" x14ac:dyDescent="0.25">
      <c r="B4" s="149"/>
      <c r="C4" s="149"/>
      <c r="D4" s="149"/>
      <c r="E4" s="150"/>
      <c r="F4" s="150"/>
      <c r="G4" s="236"/>
      <c r="H4" s="236"/>
      <c r="I4" s="236"/>
      <c r="J4" s="153"/>
      <c r="K4" s="280"/>
      <c r="L4" s="397"/>
      <c r="M4" s="397"/>
    </row>
    <row r="5" spans="2:13" ht="18" customHeight="1" x14ac:dyDescent="0.25">
      <c r="B5" s="412" t="s">
        <v>26</v>
      </c>
      <c r="C5" s="372" t="s">
        <v>253</v>
      </c>
      <c r="D5" s="372"/>
      <c r="E5" s="372"/>
      <c r="F5" s="372"/>
      <c r="G5" s="372"/>
      <c r="H5" s="372"/>
      <c r="I5" s="258" t="s">
        <v>125</v>
      </c>
      <c r="J5" s="246">
        <v>811.13</v>
      </c>
      <c r="L5" s="153"/>
      <c r="M5" s="154"/>
    </row>
    <row r="6" spans="2:13" ht="18" customHeight="1" x14ac:dyDescent="0.25">
      <c r="B6" s="412"/>
      <c r="C6" s="372" t="s">
        <v>254</v>
      </c>
      <c r="D6" s="372"/>
      <c r="E6" s="372"/>
      <c r="F6" s="372"/>
      <c r="G6" s="372"/>
      <c r="H6" s="372"/>
      <c r="I6" s="258" t="s">
        <v>125</v>
      </c>
      <c r="J6" s="247">
        <f>J5+15%*J5</f>
        <v>932.79949999999997</v>
      </c>
      <c r="K6" s="156" t="s">
        <v>27</v>
      </c>
      <c r="L6" s="153"/>
      <c r="M6" s="154"/>
    </row>
    <row r="7" spans="2:13" ht="18" customHeight="1" x14ac:dyDescent="0.25">
      <c r="B7" s="412"/>
      <c r="C7" s="398" t="s">
        <v>257</v>
      </c>
      <c r="D7" s="399"/>
      <c r="E7" s="399"/>
      <c r="F7" s="216"/>
      <c r="G7" s="237" t="s">
        <v>258</v>
      </c>
      <c r="H7" s="237" t="s">
        <v>259</v>
      </c>
      <c r="I7" s="259"/>
      <c r="J7" s="248"/>
      <c r="K7" s="156"/>
      <c r="L7" s="153"/>
      <c r="M7" s="154"/>
    </row>
    <row r="8" spans="2:13" s="221" customFormat="1" ht="18" customHeight="1" x14ac:dyDescent="0.25">
      <c r="B8" s="412"/>
      <c r="C8" s="391" t="s">
        <v>266</v>
      </c>
      <c r="D8" s="392"/>
      <c r="E8" s="228" t="s">
        <v>255</v>
      </c>
      <c r="F8" s="242">
        <v>5</v>
      </c>
      <c r="G8" s="238">
        <v>0.1</v>
      </c>
      <c r="H8" s="225">
        <f>IF($F8&gt;=3,((5-$F8)/(5-3)*7%+($F8-3)/(5-3)*10%),($F8-2)*7%)</f>
        <v>0.1</v>
      </c>
      <c r="I8" s="270" t="s">
        <v>125</v>
      </c>
      <c r="J8" s="272">
        <f>IF(H8&gt;0,$J$6*H8,0)</f>
        <v>93.279949999999999</v>
      </c>
      <c r="K8" s="156" t="s">
        <v>27</v>
      </c>
      <c r="L8" s="223"/>
      <c r="M8" s="222"/>
    </row>
    <row r="9" spans="2:13" s="221" customFormat="1" ht="18" customHeight="1" x14ac:dyDescent="0.25">
      <c r="B9" s="412"/>
      <c r="C9" s="373" t="s">
        <v>267</v>
      </c>
      <c r="D9" s="374"/>
      <c r="E9" s="228"/>
      <c r="F9" s="224"/>
      <c r="G9" s="238"/>
      <c r="H9" s="220"/>
      <c r="I9" s="270"/>
      <c r="J9" s="272"/>
      <c r="K9" s="156"/>
      <c r="L9" s="223"/>
      <c r="M9" s="222"/>
    </row>
    <row r="10" spans="2:13" ht="27.75" customHeight="1" x14ac:dyDescent="0.25">
      <c r="B10" s="412"/>
      <c r="C10" s="226"/>
      <c r="D10" s="375" t="s">
        <v>262</v>
      </c>
      <c r="E10" s="375"/>
      <c r="F10" s="376"/>
      <c r="G10" s="239">
        <v>0.04</v>
      </c>
      <c r="H10" s="403">
        <v>0.1</v>
      </c>
      <c r="I10" s="400" t="s">
        <v>125</v>
      </c>
      <c r="J10" s="406">
        <f>H10*J6</f>
        <v>93.279949999999999</v>
      </c>
      <c r="K10" s="158"/>
      <c r="L10" s="148"/>
      <c r="M10" s="148"/>
    </row>
    <row r="11" spans="2:13" ht="27.75" customHeight="1" x14ac:dyDescent="0.25">
      <c r="B11" s="412"/>
      <c r="C11" s="227"/>
      <c r="D11" s="375" t="s">
        <v>265</v>
      </c>
      <c r="E11" s="375"/>
      <c r="F11" s="376"/>
      <c r="G11" s="238">
        <v>0.06</v>
      </c>
      <c r="H11" s="404"/>
      <c r="I11" s="401"/>
      <c r="J11" s="407"/>
      <c r="K11" s="158" t="s">
        <v>27</v>
      </c>
      <c r="L11" s="148"/>
      <c r="M11" s="148"/>
    </row>
    <row r="12" spans="2:13" ht="27.75" customHeight="1" x14ac:dyDescent="0.25">
      <c r="B12" s="412"/>
      <c r="C12" s="227"/>
      <c r="D12" s="375" t="s">
        <v>263</v>
      </c>
      <c r="E12" s="375"/>
      <c r="F12" s="376"/>
      <c r="G12" s="238">
        <v>0.08</v>
      </c>
      <c r="H12" s="404"/>
      <c r="I12" s="401"/>
      <c r="J12" s="407"/>
      <c r="K12" s="156"/>
      <c r="L12" s="148"/>
      <c r="M12" s="148"/>
    </row>
    <row r="13" spans="2:13" ht="27.75" customHeight="1" x14ac:dyDescent="0.25">
      <c r="B13" s="412"/>
      <c r="C13" s="227"/>
      <c r="D13" s="375" t="s">
        <v>264</v>
      </c>
      <c r="E13" s="375"/>
      <c r="F13" s="376"/>
      <c r="G13" s="238">
        <v>0.1</v>
      </c>
      <c r="H13" s="405"/>
      <c r="I13" s="402"/>
      <c r="J13" s="408"/>
      <c r="K13" s="156"/>
      <c r="L13" s="148"/>
      <c r="M13" s="148"/>
    </row>
    <row r="14" spans="2:13" ht="18" customHeight="1" x14ac:dyDescent="0.25">
      <c r="B14" s="413"/>
      <c r="C14" s="393" t="s">
        <v>261</v>
      </c>
      <c r="D14" s="394"/>
      <c r="E14" s="394"/>
      <c r="F14" s="394"/>
      <c r="G14" s="395"/>
      <c r="H14" s="395"/>
      <c r="I14" s="394"/>
      <c r="J14" s="415"/>
      <c r="K14" s="156"/>
      <c r="L14" s="148"/>
      <c r="M14" s="148"/>
    </row>
    <row r="15" spans="2:13" s="221" customFormat="1" ht="18" customHeight="1" x14ac:dyDescent="0.25">
      <c r="B15" s="412"/>
      <c r="C15" s="389" t="s">
        <v>268</v>
      </c>
      <c r="D15" s="390"/>
      <c r="E15" s="390"/>
      <c r="F15" s="233"/>
      <c r="G15" s="238">
        <v>7.0000000000000007E-2</v>
      </c>
      <c r="H15" s="244">
        <v>7.0000000000000007E-2</v>
      </c>
      <c r="I15" s="270" t="s">
        <v>125</v>
      </c>
      <c r="J15" s="272">
        <f>H15*$J$6</f>
        <v>65.29596500000001</v>
      </c>
      <c r="K15" s="156" t="s">
        <v>27</v>
      </c>
      <c r="L15" s="222"/>
      <c r="M15" s="222"/>
    </row>
    <row r="16" spans="2:13" s="221" customFormat="1" ht="23.25" customHeight="1" x14ac:dyDescent="0.25">
      <c r="B16" s="412"/>
      <c r="C16" s="391" t="s">
        <v>269</v>
      </c>
      <c r="D16" s="392"/>
      <c r="E16" s="392"/>
      <c r="F16" s="218"/>
      <c r="G16" s="238">
        <v>3.5000000000000003E-2</v>
      </c>
      <c r="H16" s="244">
        <v>3.5000000000000003E-2</v>
      </c>
      <c r="I16" s="270" t="s">
        <v>125</v>
      </c>
      <c r="J16" s="272">
        <f t="shared" ref="J16:J24" si="0">H16*$J$6</f>
        <v>32.647982500000005</v>
      </c>
      <c r="K16" s="156" t="s">
        <v>27</v>
      </c>
      <c r="L16" s="222"/>
      <c r="M16" s="222"/>
    </row>
    <row r="17" spans="2:13" s="221" customFormat="1" ht="23.25" customHeight="1" x14ac:dyDescent="0.25">
      <c r="B17" s="412"/>
      <c r="C17" s="391" t="s">
        <v>270</v>
      </c>
      <c r="D17" s="392"/>
      <c r="E17" s="392"/>
      <c r="F17" s="232"/>
      <c r="G17" s="238">
        <v>0.04</v>
      </c>
      <c r="H17" s="244">
        <v>0.04</v>
      </c>
      <c r="I17" s="270" t="s">
        <v>125</v>
      </c>
      <c r="J17" s="272">
        <f t="shared" si="0"/>
        <v>37.311979999999998</v>
      </c>
      <c r="K17" s="156" t="s">
        <v>27</v>
      </c>
      <c r="L17" s="222"/>
      <c r="M17" s="222"/>
    </row>
    <row r="18" spans="2:13" s="221" customFormat="1" ht="18" customHeight="1" x14ac:dyDescent="0.25">
      <c r="B18" s="412"/>
      <c r="C18" s="391" t="s">
        <v>271</v>
      </c>
      <c r="D18" s="392"/>
      <c r="E18" s="392"/>
      <c r="F18" s="234"/>
      <c r="G18" s="238">
        <v>0.1</v>
      </c>
      <c r="H18" s="244">
        <v>0.1</v>
      </c>
      <c r="I18" s="270" t="s">
        <v>125</v>
      </c>
      <c r="J18" s="272">
        <f t="shared" si="0"/>
        <v>93.279949999999999</v>
      </c>
      <c r="K18" s="156" t="s">
        <v>27</v>
      </c>
      <c r="L18" s="222"/>
      <c r="M18" s="222"/>
    </row>
    <row r="19" spans="2:13" s="221" customFormat="1" ht="27.75" customHeight="1" x14ac:dyDescent="0.25">
      <c r="B19" s="412"/>
      <c r="C19" s="391" t="s">
        <v>272</v>
      </c>
      <c r="D19" s="392"/>
      <c r="E19" s="392"/>
      <c r="F19" s="416"/>
      <c r="G19" s="238">
        <v>0.1</v>
      </c>
      <c r="H19" s="244">
        <v>0.1</v>
      </c>
      <c r="I19" s="270" t="s">
        <v>125</v>
      </c>
      <c r="J19" s="272">
        <f t="shared" si="0"/>
        <v>93.279949999999999</v>
      </c>
      <c r="K19" s="156" t="s">
        <v>27</v>
      </c>
      <c r="L19" s="222"/>
      <c r="M19" s="222"/>
    </row>
    <row r="20" spans="2:13" ht="18" customHeight="1" x14ac:dyDescent="0.25">
      <c r="B20" s="412"/>
      <c r="C20" s="381" t="s">
        <v>273</v>
      </c>
      <c r="D20" s="382"/>
      <c r="E20" s="382"/>
      <c r="F20" s="382"/>
      <c r="G20" s="243"/>
      <c r="H20" s="254"/>
      <c r="I20" s="260"/>
      <c r="J20" s="246"/>
      <c r="K20" s="156"/>
      <c r="L20" s="148"/>
      <c r="M20" s="148"/>
    </row>
    <row r="21" spans="2:13" s="119" customFormat="1" ht="18" customHeight="1" x14ac:dyDescent="0.25">
      <c r="B21" s="412"/>
      <c r="C21" s="227"/>
      <c r="D21" s="377" t="s">
        <v>275</v>
      </c>
      <c r="E21" s="377"/>
      <c r="F21" s="217"/>
      <c r="G21" s="235">
        <v>0.03</v>
      </c>
      <c r="H21" s="403">
        <v>8.5000000000000006E-2</v>
      </c>
      <c r="I21" s="400" t="s">
        <v>125</v>
      </c>
      <c r="J21" s="406">
        <f>H21*J6</f>
        <v>79.287957500000005</v>
      </c>
      <c r="K21" s="156"/>
      <c r="L21" s="157"/>
      <c r="M21" s="157"/>
    </row>
    <row r="22" spans="2:13" s="119" customFormat="1" ht="18" customHeight="1" x14ac:dyDescent="0.25">
      <c r="B22" s="412"/>
      <c r="C22" s="227"/>
      <c r="D22" s="377" t="s">
        <v>276</v>
      </c>
      <c r="E22" s="377"/>
      <c r="F22" s="217"/>
      <c r="G22" s="235">
        <v>5.5E-2</v>
      </c>
      <c r="H22" s="404"/>
      <c r="I22" s="401"/>
      <c r="J22" s="407"/>
      <c r="K22" s="156" t="s">
        <v>27</v>
      </c>
      <c r="L22" s="157"/>
      <c r="M22" s="157"/>
    </row>
    <row r="23" spans="2:13" s="119" customFormat="1" ht="18" customHeight="1" x14ac:dyDescent="0.25">
      <c r="B23" s="412"/>
      <c r="C23" s="227"/>
      <c r="D23" s="377" t="s">
        <v>241</v>
      </c>
      <c r="E23" s="377"/>
      <c r="F23" s="217"/>
      <c r="G23" s="230">
        <v>8.5000000000000006E-2</v>
      </c>
      <c r="H23" s="405"/>
      <c r="I23" s="402"/>
      <c r="J23" s="408"/>
      <c r="K23" s="158"/>
      <c r="L23" s="159"/>
      <c r="M23" s="159"/>
    </row>
    <row r="24" spans="2:13" ht="18" customHeight="1" x14ac:dyDescent="0.25">
      <c r="B24" s="412"/>
      <c r="C24" s="381" t="s">
        <v>274</v>
      </c>
      <c r="D24" s="382"/>
      <c r="E24" s="382"/>
      <c r="F24" s="215"/>
      <c r="G24" s="238">
        <v>0.08</v>
      </c>
      <c r="H24" s="244">
        <v>0.08</v>
      </c>
      <c r="I24" s="270" t="s">
        <v>125</v>
      </c>
      <c r="J24" s="246">
        <f t="shared" si="0"/>
        <v>74.623959999999997</v>
      </c>
      <c r="K24" s="158" t="s">
        <v>28</v>
      </c>
      <c r="L24" s="161"/>
      <c r="M24" s="162"/>
    </row>
    <row r="25" spans="2:13" ht="18" customHeight="1" x14ac:dyDescent="0.25">
      <c r="B25" s="412"/>
      <c r="C25" s="417" t="s">
        <v>256</v>
      </c>
      <c r="D25" s="417"/>
      <c r="E25" s="417"/>
      <c r="F25" s="417"/>
      <c r="G25" s="417"/>
      <c r="H25" s="417"/>
      <c r="I25" s="271" t="s">
        <v>125</v>
      </c>
      <c r="J25" s="247">
        <f>J6+J8+J10+J15+J16+J17+J18+J19+J21+J24</f>
        <v>1595.087145</v>
      </c>
      <c r="K25" s="158" t="s">
        <v>27</v>
      </c>
      <c r="L25" s="273" t="s">
        <v>286</v>
      </c>
      <c r="M25" s="274">
        <f>J6+J6*(G8+G13+G15+G16+G17+G18+G19+G23+G24)</f>
        <v>1595.087145</v>
      </c>
    </row>
    <row r="26" spans="2:13" ht="18" customHeight="1" x14ac:dyDescent="0.25">
      <c r="B26" s="148"/>
      <c r="C26" s="148"/>
      <c r="D26" s="148"/>
      <c r="E26" s="148"/>
      <c r="F26" s="148"/>
      <c r="G26" s="156"/>
      <c r="H26" s="255"/>
      <c r="I26" s="156"/>
      <c r="J26" s="249"/>
      <c r="K26" s="158"/>
      <c r="L26" s="161"/>
      <c r="M26" s="163"/>
    </row>
    <row r="27" spans="2:13" ht="18" customHeight="1" x14ac:dyDescent="0.25">
      <c r="B27" s="431" t="s">
        <v>29</v>
      </c>
      <c r="C27" s="381" t="s">
        <v>281</v>
      </c>
      <c r="D27" s="429"/>
      <c r="E27" s="429"/>
      <c r="F27" s="429"/>
      <c r="G27" s="429"/>
      <c r="H27" s="429"/>
      <c r="I27" s="429"/>
      <c r="J27" s="430"/>
      <c r="K27" s="158"/>
      <c r="L27" s="160"/>
      <c r="M27" s="160"/>
    </row>
    <row r="28" spans="2:13" s="221" customFormat="1" ht="18" customHeight="1" x14ac:dyDescent="0.25">
      <c r="B28" s="432"/>
      <c r="C28" s="262"/>
      <c r="D28" s="414" t="s">
        <v>278</v>
      </c>
      <c r="E28" s="414"/>
      <c r="F28" s="263"/>
      <c r="G28" s="229">
        <v>0.15</v>
      </c>
      <c r="H28" s="403">
        <v>0.15</v>
      </c>
      <c r="I28" s="400" t="s">
        <v>125</v>
      </c>
      <c r="J28" s="406">
        <f>H28*J25</f>
        <v>239.26307174999999</v>
      </c>
      <c r="K28" s="428" t="s">
        <v>27</v>
      </c>
      <c r="L28" s="264"/>
      <c r="M28" s="264"/>
    </row>
    <row r="29" spans="2:13" s="221" customFormat="1" ht="18" customHeight="1" x14ac:dyDescent="0.25">
      <c r="B29" s="432"/>
      <c r="C29" s="262"/>
      <c r="D29" s="414" t="s">
        <v>279</v>
      </c>
      <c r="E29" s="414"/>
      <c r="F29" s="263"/>
      <c r="G29" s="229">
        <v>0.14000000000000001</v>
      </c>
      <c r="H29" s="405"/>
      <c r="I29" s="402"/>
      <c r="J29" s="408"/>
      <c r="K29" s="428"/>
      <c r="L29" s="264"/>
      <c r="M29" s="264"/>
    </row>
    <row r="30" spans="2:13" s="221" customFormat="1" ht="18" customHeight="1" x14ac:dyDescent="0.25">
      <c r="B30" s="432"/>
      <c r="C30" s="386" t="s">
        <v>280</v>
      </c>
      <c r="D30" s="387"/>
      <c r="E30" s="387"/>
      <c r="F30" s="388"/>
      <c r="G30" s="251"/>
      <c r="H30" s="256"/>
      <c r="I30" s="257"/>
      <c r="J30" s="252"/>
      <c r="K30" s="158"/>
      <c r="L30" s="264"/>
      <c r="M30" s="264"/>
    </row>
    <row r="31" spans="2:13" s="221" customFormat="1" ht="18" customHeight="1" x14ac:dyDescent="0.25">
      <c r="B31" s="432"/>
      <c r="C31" s="418" t="s">
        <v>282</v>
      </c>
      <c r="D31" s="419"/>
      <c r="E31" s="245"/>
      <c r="F31" s="263"/>
      <c r="G31" s="229">
        <v>1.4999999999999999E-2</v>
      </c>
      <c r="H31" s="244">
        <v>1.4999999999999999E-2</v>
      </c>
      <c r="I31" s="270" t="s">
        <v>125</v>
      </c>
      <c r="J31" s="272">
        <f>H31*$J$25</f>
        <v>23.926307174999998</v>
      </c>
      <c r="K31" s="158" t="s">
        <v>27</v>
      </c>
      <c r="L31" s="264"/>
      <c r="M31" s="264"/>
    </row>
    <row r="32" spans="2:13" s="221" customFormat="1" ht="18" customHeight="1" x14ac:dyDescent="0.25">
      <c r="B32" s="432"/>
      <c r="C32" s="383" t="s">
        <v>283</v>
      </c>
      <c r="D32" s="384"/>
      <c r="E32" s="384"/>
      <c r="F32" s="265"/>
      <c r="G32" s="229">
        <v>0.05</v>
      </c>
      <c r="H32" s="244">
        <v>0.05</v>
      </c>
      <c r="I32" s="270" t="s">
        <v>125</v>
      </c>
      <c r="J32" s="272">
        <f>H32*$J$25</f>
        <v>79.754357249999998</v>
      </c>
      <c r="K32" s="158" t="s">
        <v>27</v>
      </c>
      <c r="L32" s="264"/>
      <c r="M32" s="264"/>
    </row>
    <row r="33" spans="2:13" s="221" customFormat="1" ht="26.1" customHeight="1" x14ac:dyDescent="0.25">
      <c r="B33" s="432"/>
      <c r="C33" s="379" t="s">
        <v>284</v>
      </c>
      <c r="D33" s="385"/>
      <c r="E33" s="385"/>
      <c r="F33" s="266"/>
      <c r="G33" s="229">
        <v>1.4999999999999999E-2</v>
      </c>
      <c r="H33" s="244">
        <v>1.4999999999999999E-2</v>
      </c>
      <c r="I33" s="270" t="s">
        <v>125</v>
      </c>
      <c r="J33" s="272">
        <f>H33*$J$25</f>
        <v>23.926307174999998</v>
      </c>
      <c r="K33" s="158" t="s">
        <v>27</v>
      </c>
      <c r="L33" s="267"/>
      <c r="M33" s="264"/>
    </row>
    <row r="34" spans="2:13" s="221" customFormat="1" ht="18" customHeight="1" x14ac:dyDescent="0.25">
      <c r="B34" s="433"/>
      <c r="C34" s="379" t="s">
        <v>285</v>
      </c>
      <c r="D34" s="380"/>
      <c r="E34" s="380"/>
      <c r="F34" s="265"/>
      <c r="G34" s="229">
        <v>0.02</v>
      </c>
      <c r="H34" s="244">
        <v>0.02</v>
      </c>
      <c r="I34" s="270" t="s">
        <v>125</v>
      </c>
      <c r="J34" s="272">
        <f>H34*$J$25</f>
        <v>31.901742899999999</v>
      </c>
      <c r="K34" s="158" t="s">
        <v>28</v>
      </c>
      <c r="L34" s="264"/>
      <c r="M34" s="268"/>
    </row>
    <row r="35" spans="2:13" s="221" customFormat="1" ht="18" customHeight="1" x14ac:dyDescent="0.25">
      <c r="B35" s="269"/>
      <c r="C35" s="269"/>
      <c r="D35" s="269"/>
      <c r="E35" s="269"/>
      <c r="F35" s="269"/>
      <c r="G35" s="269"/>
      <c r="H35" s="269"/>
      <c r="I35" s="269"/>
      <c r="J35" s="269"/>
      <c r="K35" s="279"/>
      <c r="L35" s="264"/>
      <c r="M35" s="268"/>
    </row>
    <row r="36" spans="2:13" s="221" customFormat="1" ht="18" customHeight="1" x14ac:dyDescent="0.25">
      <c r="B36" s="420" t="s">
        <v>277</v>
      </c>
      <c r="C36" s="421"/>
      <c r="D36" s="421"/>
      <c r="E36" s="421"/>
      <c r="F36" s="421"/>
      <c r="G36" s="421"/>
      <c r="H36" s="422"/>
      <c r="I36" s="271" t="s">
        <v>125</v>
      </c>
      <c r="J36" s="276">
        <f>J25+J28+J31+J32+J33+J34</f>
        <v>1993.8589312500001</v>
      </c>
      <c r="K36" s="158"/>
      <c r="L36" s="273" t="s">
        <v>286</v>
      </c>
      <c r="M36" s="274">
        <f>M25+M25*(G28+G31+G32+G33+G34)</f>
        <v>1993.8589312499998</v>
      </c>
    </row>
    <row r="37" spans="2:13" x14ac:dyDescent="0.25">
      <c r="B37" s="148"/>
      <c r="C37" s="165"/>
      <c r="D37" s="165"/>
      <c r="E37" s="165"/>
      <c r="F37" s="165"/>
      <c r="G37" s="240"/>
      <c r="H37" s="240"/>
      <c r="I37" s="261"/>
      <c r="J37" s="250"/>
      <c r="K37" s="158"/>
      <c r="L37" s="161"/>
      <c r="M37" s="162"/>
    </row>
    <row r="38" spans="2:13" ht="16.5" customHeight="1" x14ac:dyDescent="0.25">
      <c r="B38" s="426" t="s">
        <v>252</v>
      </c>
      <c r="C38" s="427"/>
      <c r="D38" s="427"/>
      <c r="E38" s="427"/>
      <c r="F38" s="427"/>
      <c r="G38" s="427"/>
      <c r="H38" s="275" t="s">
        <v>288</v>
      </c>
      <c r="I38" s="271" t="s">
        <v>125</v>
      </c>
      <c r="J38" s="247">
        <f>IF(H38="Sì",M38,0)</f>
        <v>530.80999999999995</v>
      </c>
      <c r="K38" s="158"/>
      <c r="L38" s="273" t="s">
        <v>290</v>
      </c>
      <c r="M38" s="274">
        <v>530.80999999999995</v>
      </c>
    </row>
    <row r="39" spans="2:13" ht="16.5" customHeight="1" x14ac:dyDescent="0.25">
      <c r="G39"/>
      <c r="H39"/>
      <c r="I39"/>
      <c r="J39"/>
    </row>
    <row r="40" spans="2:13" ht="16.5" customHeight="1" x14ac:dyDescent="0.25">
      <c r="B40" s="423" t="s">
        <v>287</v>
      </c>
      <c r="C40" s="424"/>
      <c r="D40" s="424"/>
      <c r="E40" s="424"/>
      <c r="F40" s="424"/>
      <c r="G40" s="424"/>
      <c r="H40" s="425"/>
      <c r="I40" s="271" t="s">
        <v>125</v>
      </c>
      <c r="J40" s="247">
        <f>J36+J38</f>
        <v>2524.6689312500002</v>
      </c>
      <c r="K40" s="158"/>
      <c r="L40" s="273" t="s">
        <v>286</v>
      </c>
      <c r="M40" s="274">
        <f>M36+J38</f>
        <v>2524.6689312499998</v>
      </c>
    </row>
    <row r="41" spans="2:13" ht="12.75" customHeight="1" x14ac:dyDescent="0.25">
      <c r="B41" s="253"/>
      <c r="C41" s="253"/>
      <c r="D41" s="253"/>
      <c r="E41" s="253"/>
      <c r="F41" s="253"/>
      <c r="G41" s="253"/>
      <c r="H41" s="253"/>
      <c r="I41" s="261"/>
      <c r="J41" s="250"/>
      <c r="K41" s="158"/>
      <c r="L41" s="161"/>
      <c r="M41" s="162"/>
    </row>
    <row r="42" spans="2:13" ht="12.75" customHeight="1" x14ac:dyDescent="0.25">
      <c r="B42" s="253"/>
      <c r="C42" s="253"/>
      <c r="D42" s="253"/>
      <c r="E42" s="253"/>
      <c r="F42" s="253"/>
      <c r="G42" s="253"/>
      <c r="H42" s="253"/>
      <c r="I42" s="261"/>
      <c r="J42" s="250"/>
      <c r="K42" s="158"/>
      <c r="L42" s="161"/>
      <c r="M42" s="162"/>
    </row>
    <row r="43" spans="2:13" x14ac:dyDescent="0.25">
      <c r="B43" s="148"/>
      <c r="C43" s="148"/>
      <c r="D43" s="148"/>
      <c r="E43" s="148"/>
      <c r="F43" s="148"/>
      <c r="G43" s="378" t="s">
        <v>260</v>
      </c>
      <c r="H43" s="378"/>
      <c r="I43" s="378"/>
      <c r="J43" s="378"/>
      <c r="K43" s="158"/>
      <c r="L43" s="161"/>
      <c r="M43" s="160"/>
    </row>
  </sheetData>
  <sheetProtection algorithmName="SHA-512" hashValue="SyqIviBV+wQYIX9JKjDrIoJqZthF+DrZ6HL7+L7EQjdKeyIUoQgjviCGVg4tAQ1gM5vSGE3tm43sJ/ep+a22PA==" saltValue="licwWPKjAxey/aJ3EZj9Xg==" spinCount="100000" sheet="1" formatCells="0" formatColumns="0" formatRows="0" insertColumns="0" insertRows="0"/>
  <mergeCells count="51">
    <mergeCell ref="K28:K29"/>
    <mergeCell ref="H21:H23"/>
    <mergeCell ref="J21:J23"/>
    <mergeCell ref="C27:J27"/>
    <mergeCell ref="B27:B34"/>
    <mergeCell ref="C31:D31"/>
    <mergeCell ref="B36:H36"/>
    <mergeCell ref="B40:H40"/>
    <mergeCell ref="B38:G38"/>
    <mergeCell ref="I21:I23"/>
    <mergeCell ref="D28:E28"/>
    <mergeCell ref="D29:E29"/>
    <mergeCell ref="H28:H29"/>
    <mergeCell ref="I28:I29"/>
    <mergeCell ref="J28:J29"/>
    <mergeCell ref="B1:M1"/>
    <mergeCell ref="C5:H5"/>
    <mergeCell ref="L4:M4"/>
    <mergeCell ref="C7:E7"/>
    <mergeCell ref="I10:I13"/>
    <mergeCell ref="H10:H13"/>
    <mergeCell ref="J10:J13"/>
    <mergeCell ref="C8:D8"/>
    <mergeCell ref="B3:M3"/>
    <mergeCell ref="B5:B25"/>
    <mergeCell ref="I14:J14"/>
    <mergeCell ref="C17:E17"/>
    <mergeCell ref="C19:F19"/>
    <mergeCell ref="C20:F20"/>
    <mergeCell ref="C25:H25"/>
    <mergeCell ref="D13:F13"/>
    <mergeCell ref="D21:E21"/>
    <mergeCell ref="D22:E22"/>
    <mergeCell ref="D23:E23"/>
    <mergeCell ref="G43:J43"/>
    <mergeCell ref="C34:E34"/>
    <mergeCell ref="C24:E24"/>
    <mergeCell ref="C32:E32"/>
    <mergeCell ref="C33:E33"/>
    <mergeCell ref="C30:F30"/>
    <mergeCell ref="C15:E15"/>
    <mergeCell ref="C16:E16"/>
    <mergeCell ref="C14:D14"/>
    <mergeCell ref="E14:F14"/>
    <mergeCell ref="G14:H14"/>
    <mergeCell ref="C18:E18"/>
    <mergeCell ref="C6:H6"/>
    <mergeCell ref="C9:D9"/>
    <mergeCell ref="D10:F10"/>
    <mergeCell ref="D11:F11"/>
    <mergeCell ref="D12:F12"/>
  </mergeCells>
  <phoneticPr fontId="25" type="noConversion"/>
  <dataValidations disablePrompts="1" count="4">
    <dataValidation type="list" allowBlank="1" showInputMessage="1" showErrorMessage="1" sqref="H10:H13" xr:uid="{9876A6B6-88B2-46DD-AD4F-DF7D030862C5}">
      <formula1>APE</formula1>
    </dataValidation>
    <dataValidation type="list" allowBlank="1" showInputMessage="1" showErrorMessage="1" sqref="H21:H23" xr:uid="{35B8E9BF-7677-4DF5-8724-EB7E62DE2A47}">
      <formula1>sismica</formula1>
    </dataValidation>
    <dataValidation type="list" allowBlank="1" showInputMessage="1" showErrorMessage="1" sqref="H28:H29" xr:uid="{2068B018-9083-4437-B075-6B0AA1FB34F3}">
      <formula1>SOGLIA</formula1>
    </dataValidation>
    <dataValidation type="list" allowBlank="1" showInputMessage="1" showErrorMessage="1" sqref="H38" xr:uid="{BD92393C-400A-4EFE-A81D-FEA8D6C483D4}">
      <formula1>acquisto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68" orientation="landscape" r:id="rId1"/>
  <headerFooter alignWithMargins="0">
    <oddFooter>&amp;A</oddFooter>
  </headerFooter>
  <rowBreaks count="1" manualBreakCount="1">
    <brk id="7" max="13" man="1"/>
  </rowBreaks>
  <colBreaks count="1" manualBreakCount="1">
    <brk id="4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8F0D4-B2AC-43A0-8D94-A4DDA12E8764}">
  <sheetPr>
    <pageSetUpPr fitToPage="1"/>
  </sheetPr>
  <dimension ref="A1:S46"/>
  <sheetViews>
    <sheetView showGridLines="0" view="pageBreakPreview" topLeftCell="C7" zoomScaleNormal="91" zoomScaleSheetLayoutView="100" workbookViewId="0">
      <selection activeCell="N7" sqref="N7:N9"/>
    </sheetView>
  </sheetViews>
  <sheetFormatPr defaultRowHeight="13.2" x14ac:dyDescent="0.25"/>
  <cols>
    <col min="1" max="1" width="2.5546875" customWidth="1"/>
    <col min="2" max="2" width="1.44140625" customWidth="1"/>
    <col min="3" max="3" width="5" customWidth="1"/>
    <col min="4" max="4" width="4.6640625" customWidth="1"/>
    <col min="5" max="5" width="4.88671875" customWidth="1"/>
    <col min="6" max="6" width="5" customWidth="1"/>
    <col min="7" max="7" width="4.5546875" customWidth="1"/>
    <col min="9" max="9" width="11.109375" customWidth="1"/>
    <col min="10" max="10" width="10.5546875" customWidth="1"/>
    <col min="11" max="11" width="10.44140625" customWidth="1"/>
    <col min="12" max="12" width="10.6640625" customWidth="1"/>
    <col min="13" max="13" width="13.6640625" customWidth="1"/>
    <col min="14" max="14" width="15.33203125" customWidth="1"/>
    <col min="15" max="15" width="10.109375" customWidth="1"/>
    <col min="16" max="17" width="14.44140625" customWidth="1"/>
    <col min="18" max="18" width="16" customWidth="1"/>
    <col min="19" max="19" width="1.88671875" customWidth="1"/>
  </cols>
  <sheetData>
    <row r="1" spans="1:19" ht="23.25" customHeight="1" x14ac:dyDescent="0.25">
      <c r="C1" s="396" t="s">
        <v>185</v>
      </c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</row>
    <row r="2" spans="1:19" ht="6" customHeight="1" x14ac:dyDescent="0.25"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1:19" s="128" customFormat="1" ht="18.600000000000001" x14ac:dyDescent="0.35">
      <c r="C3" s="166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8"/>
    </row>
    <row r="4" spans="1:19" s="128" customFormat="1" ht="18.600000000000001" x14ac:dyDescent="0.35">
      <c r="C4" s="169" t="s">
        <v>291</v>
      </c>
      <c r="D4" s="170"/>
      <c r="E4" s="170"/>
      <c r="F4" s="170"/>
      <c r="G4" s="170"/>
      <c r="H4" s="451" t="s">
        <v>204</v>
      </c>
      <c r="I4" s="451"/>
      <c r="J4" s="451"/>
      <c r="K4" s="451"/>
      <c r="L4" s="451"/>
      <c r="M4" s="451"/>
      <c r="N4" s="451"/>
      <c r="O4" s="451"/>
      <c r="P4" s="451"/>
      <c r="Q4" s="198"/>
      <c r="R4" s="171"/>
    </row>
    <row r="5" spans="1:19" s="128" customFormat="1" ht="18.600000000000001" x14ac:dyDescent="0.35">
      <c r="C5" s="169"/>
      <c r="D5" s="170"/>
      <c r="E5" s="170"/>
      <c r="F5" s="170"/>
      <c r="G5" s="170"/>
      <c r="H5" s="451" t="s">
        <v>292</v>
      </c>
      <c r="I5" s="451"/>
      <c r="J5" s="451"/>
      <c r="K5" s="451"/>
      <c r="L5" s="451"/>
      <c r="M5" s="451"/>
      <c r="N5" s="451"/>
      <c r="O5" s="451"/>
      <c r="P5" s="451"/>
      <c r="Q5" s="198"/>
      <c r="R5" s="171"/>
    </row>
    <row r="6" spans="1:19" s="128" customFormat="1" ht="15.75" customHeight="1" x14ac:dyDescent="0.35">
      <c r="C6" s="172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4"/>
    </row>
    <row r="7" spans="1:19" ht="36.75" customHeight="1" x14ac:dyDescent="0.25">
      <c r="A7" s="435"/>
      <c r="C7" s="436" t="s">
        <v>155</v>
      </c>
      <c r="D7" s="436" t="s">
        <v>156</v>
      </c>
      <c r="E7" s="436" t="s">
        <v>158</v>
      </c>
      <c r="F7" s="436" t="s">
        <v>157</v>
      </c>
      <c r="G7" s="436" t="s">
        <v>143</v>
      </c>
      <c r="H7" s="176" t="s">
        <v>205</v>
      </c>
      <c r="I7" s="452" t="s">
        <v>215</v>
      </c>
      <c r="J7" s="453"/>
      <c r="K7" s="447" t="s">
        <v>232</v>
      </c>
      <c r="L7" s="175" t="s">
        <v>213</v>
      </c>
      <c r="M7" s="447" t="s">
        <v>233</v>
      </c>
      <c r="N7" s="447" t="s">
        <v>293</v>
      </c>
      <c r="O7" s="442" t="s">
        <v>206</v>
      </c>
      <c r="P7" s="442" t="s">
        <v>207</v>
      </c>
      <c r="Q7" s="454" t="s">
        <v>251</v>
      </c>
      <c r="R7" s="442" t="s">
        <v>208</v>
      </c>
    </row>
    <row r="8" spans="1:19" x14ac:dyDescent="0.25">
      <c r="A8" s="435"/>
      <c r="C8" s="437"/>
      <c r="D8" s="437"/>
      <c r="E8" s="437"/>
      <c r="F8" s="437"/>
      <c r="G8" s="437"/>
      <c r="H8" s="177" t="s">
        <v>209</v>
      </c>
      <c r="I8" s="445" t="s">
        <v>250</v>
      </c>
      <c r="J8" s="446"/>
      <c r="K8" s="448"/>
      <c r="L8" s="178" t="s">
        <v>216</v>
      </c>
      <c r="M8" s="448"/>
      <c r="N8" s="448"/>
      <c r="O8" s="443"/>
      <c r="P8" s="443"/>
      <c r="Q8" s="443"/>
      <c r="R8" s="443"/>
    </row>
    <row r="9" spans="1:19" x14ac:dyDescent="0.25">
      <c r="A9" s="435"/>
      <c r="C9" s="438"/>
      <c r="D9" s="438"/>
      <c r="E9" s="438"/>
      <c r="F9" s="438"/>
      <c r="G9" s="438"/>
      <c r="H9" s="179" t="s">
        <v>212</v>
      </c>
      <c r="I9" s="199" t="s">
        <v>159</v>
      </c>
      <c r="J9" s="199" t="s">
        <v>210</v>
      </c>
      <c r="K9" s="180" t="s">
        <v>160</v>
      </c>
      <c r="L9" s="203"/>
      <c r="M9" s="200" t="s">
        <v>203</v>
      </c>
      <c r="N9" s="450"/>
      <c r="O9" s="444"/>
      <c r="P9" s="180" t="s">
        <v>211</v>
      </c>
      <c r="Q9" s="212"/>
      <c r="R9" s="444"/>
    </row>
    <row r="10" spans="1:19" x14ac:dyDescent="0.25">
      <c r="A10" s="435"/>
      <c r="C10" s="181"/>
      <c r="D10" s="181"/>
      <c r="E10" s="181"/>
      <c r="F10" s="181"/>
      <c r="G10" s="181"/>
      <c r="H10" s="152"/>
      <c r="I10" s="152"/>
      <c r="J10" s="152"/>
      <c r="K10" s="148"/>
      <c r="L10" s="148"/>
      <c r="M10" s="148"/>
      <c r="N10" s="148"/>
      <c r="O10" s="148"/>
      <c r="P10" s="148"/>
      <c r="Q10" s="148"/>
      <c r="R10" s="148"/>
    </row>
    <row r="11" spans="1:19" x14ac:dyDescent="0.25">
      <c r="A11" s="435"/>
      <c r="B11" s="93"/>
      <c r="C11" s="151">
        <v>1</v>
      </c>
      <c r="D11" s="151">
        <v>2</v>
      </c>
      <c r="E11" s="151">
        <v>3</v>
      </c>
      <c r="F11" s="151">
        <v>4</v>
      </c>
      <c r="G11" s="151">
        <v>5</v>
      </c>
      <c r="H11" s="151">
        <v>6</v>
      </c>
      <c r="I11" s="151">
        <v>7</v>
      </c>
      <c r="J11" s="151">
        <v>8</v>
      </c>
      <c r="K11" s="151">
        <v>9</v>
      </c>
      <c r="L11" s="151">
        <v>10</v>
      </c>
      <c r="M11" s="151">
        <v>11</v>
      </c>
      <c r="N11" s="151">
        <v>12</v>
      </c>
      <c r="O11" s="151">
        <v>13</v>
      </c>
      <c r="P11" s="151">
        <v>14</v>
      </c>
      <c r="Q11" s="151">
        <v>15</v>
      </c>
      <c r="R11" s="151">
        <v>16</v>
      </c>
      <c r="S11" s="93"/>
    </row>
    <row r="12" spans="1:19" x14ac:dyDescent="0.25">
      <c r="A12" s="435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</row>
    <row r="13" spans="1:19" x14ac:dyDescent="0.25">
      <c r="A13" s="435"/>
      <c r="C13" s="164">
        <v>1</v>
      </c>
      <c r="D13" s="182"/>
      <c r="E13" s="182"/>
      <c r="F13" s="182"/>
      <c r="G13" s="182"/>
      <c r="H13" s="183">
        <v>0</v>
      </c>
      <c r="I13" s="183">
        <v>0</v>
      </c>
      <c r="J13" s="183">
        <v>0</v>
      </c>
      <c r="K13" s="277">
        <f t="shared" ref="K13:K42" si="0">I13+J13</f>
        <v>0</v>
      </c>
      <c r="L13" s="183">
        <v>0</v>
      </c>
      <c r="M13" s="277">
        <f t="shared" ref="M13:M42" si="1">SUM(H13,K13,L13)</f>
        <v>0</v>
      </c>
      <c r="N13" s="278">
        <f>M13*'ARI 4'!$J$40</f>
        <v>0</v>
      </c>
      <c r="O13" s="184">
        <v>0</v>
      </c>
      <c r="P13" s="278">
        <f>N13*O13</f>
        <v>0</v>
      </c>
      <c r="Q13" s="185">
        <v>0</v>
      </c>
      <c r="R13" s="185">
        <v>0</v>
      </c>
    </row>
    <row r="14" spans="1:19" x14ac:dyDescent="0.25">
      <c r="A14" s="435"/>
      <c r="C14" s="164">
        <v>2</v>
      </c>
      <c r="D14" s="182"/>
      <c r="E14" s="182"/>
      <c r="F14" s="182"/>
      <c r="G14" s="182"/>
      <c r="H14" s="183">
        <v>0</v>
      </c>
      <c r="I14" s="183">
        <v>0</v>
      </c>
      <c r="J14" s="183">
        <v>0</v>
      </c>
      <c r="K14" s="277">
        <f t="shared" si="0"/>
        <v>0</v>
      </c>
      <c r="L14" s="183">
        <v>0</v>
      </c>
      <c r="M14" s="277">
        <f t="shared" si="1"/>
        <v>0</v>
      </c>
      <c r="N14" s="278">
        <f>M14*'ARI 4'!$J$40</f>
        <v>0</v>
      </c>
      <c r="O14" s="184">
        <v>0</v>
      </c>
      <c r="P14" s="278">
        <f t="shared" ref="P14:P42" si="2">N14*O14</f>
        <v>0</v>
      </c>
      <c r="Q14" s="185">
        <v>0</v>
      </c>
      <c r="R14" s="185">
        <v>0</v>
      </c>
    </row>
    <row r="15" spans="1:19" x14ac:dyDescent="0.25">
      <c r="A15" s="435"/>
      <c r="C15" s="164">
        <v>3</v>
      </c>
      <c r="D15" s="182"/>
      <c r="E15" s="182"/>
      <c r="F15" s="182"/>
      <c r="G15" s="182"/>
      <c r="H15" s="183">
        <v>0</v>
      </c>
      <c r="I15" s="183">
        <v>0</v>
      </c>
      <c r="J15" s="183">
        <v>0</v>
      </c>
      <c r="K15" s="277">
        <f t="shared" si="0"/>
        <v>0</v>
      </c>
      <c r="L15" s="183">
        <v>0</v>
      </c>
      <c r="M15" s="277">
        <f t="shared" si="1"/>
        <v>0</v>
      </c>
      <c r="N15" s="278">
        <f>M15*'ARI 4'!$J$40</f>
        <v>0</v>
      </c>
      <c r="O15" s="184">
        <v>0</v>
      </c>
      <c r="P15" s="278">
        <f t="shared" si="2"/>
        <v>0</v>
      </c>
      <c r="Q15" s="185">
        <v>0</v>
      </c>
      <c r="R15" s="185">
        <v>0</v>
      </c>
    </row>
    <row r="16" spans="1:19" x14ac:dyDescent="0.25">
      <c r="A16" s="435"/>
      <c r="C16" s="164">
        <v>4</v>
      </c>
      <c r="D16" s="182"/>
      <c r="E16" s="182"/>
      <c r="F16" s="182"/>
      <c r="G16" s="182"/>
      <c r="H16" s="183">
        <v>0</v>
      </c>
      <c r="I16" s="183">
        <v>0</v>
      </c>
      <c r="J16" s="183">
        <v>0</v>
      </c>
      <c r="K16" s="277">
        <f t="shared" si="0"/>
        <v>0</v>
      </c>
      <c r="L16" s="183">
        <v>0</v>
      </c>
      <c r="M16" s="277">
        <f t="shared" si="1"/>
        <v>0</v>
      </c>
      <c r="N16" s="278">
        <f>M16*'ARI 4'!$J$40</f>
        <v>0</v>
      </c>
      <c r="O16" s="184">
        <v>0</v>
      </c>
      <c r="P16" s="278">
        <f t="shared" si="2"/>
        <v>0</v>
      </c>
      <c r="Q16" s="185">
        <v>0</v>
      </c>
      <c r="R16" s="185">
        <v>0</v>
      </c>
    </row>
    <row r="17" spans="1:18" x14ac:dyDescent="0.25">
      <c r="A17" s="435"/>
      <c r="C17" s="164">
        <v>5</v>
      </c>
      <c r="D17" s="182"/>
      <c r="E17" s="182"/>
      <c r="F17" s="182"/>
      <c r="G17" s="182"/>
      <c r="H17" s="183">
        <v>0</v>
      </c>
      <c r="I17" s="183">
        <v>0</v>
      </c>
      <c r="J17" s="183">
        <v>0</v>
      </c>
      <c r="K17" s="277">
        <f t="shared" si="0"/>
        <v>0</v>
      </c>
      <c r="L17" s="183">
        <v>0</v>
      </c>
      <c r="M17" s="277">
        <f t="shared" si="1"/>
        <v>0</v>
      </c>
      <c r="N17" s="278">
        <f>M17*'ARI 4'!$J$40</f>
        <v>0</v>
      </c>
      <c r="O17" s="184">
        <v>0</v>
      </c>
      <c r="P17" s="278">
        <f t="shared" si="2"/>
        <v>0</v>
      </c>
      <c r="Q17" s="185">
        <v>0</v>
      </c>
      <c r="R17" s="185">
        <v>0</v>
      </c>
    </row>
    <row r="18" spans="1:18" x14ac:dyDescent="0.25">
      <c r="A18" s="435"/>
      <c r="C18" s="164">
        <v>6</v>
      </c>
      <c r="D18" s="182"/>
      <c r="E18" s="182"/>
      <c r="F18" s="182"/>
      <c r="G18" s="182"/>
      <c r="H18" s="183">
        <v>0</v>
      </c>
      <c r="I18" s="183">
        <v>0</v>
      </c>
      <c r="J18" s="183">
        <v>0</v>
      </c>
      <c r="K18" s="277">
        <f t="shared" si="0"/>
        <v>0</v>
      </c>
      <c r="L18" s="183">
        <v>0</v>
      </c>
      <c r="M18" s="277">
        <f t="shared" si="1"/>
        <v>0</v>
      </c>
      <c r="N18" s="278">
        <f>M18*'ARI 4'!$J$40</f>
        <v>0</v>
      </c>
      <c r="O18" s="184">
        <v>0</v>
      </c>
      <c r="P18" s="278">
        <f t="shared" si="2"/>
        <v>0</v>
      </c>
      <c r="Q18" s="185">
        <v>0</v>
      </c>
      <c r="R18" s="185">
        <v>0</v>
      </c>
    </row>
    <row r="19" spans="1:18" x14ac:dyDescent="0.25">
      <c r="A19" s="435"/>
      <c r="C19" s="164">
        <v>7</v>
      </c>
      <c r="D19" s="182"/>
      <c r="E19" s="182"/>
      <c r="F19" s="182"/>
      <c r="G19" s="182"/>
      <c r="H19" s="183">
        <v>0</v>
      </c>
      <c r="I19" s="183">
        <v>0</v>
      </c>
      <c r="J19" s="183">
        <v>0</v>
      </c>
      <c r="K19" s="277">
        <f t="shared" si="0"/>
        <v>0</v>
      </c>
      <c r="L19" s="183">
        <v>0</v>
      </c>
      <c r="M19" s="277">
        <f t="shared" si="1"/>
        <v>0</v>
      </c>
      <c r="N19" s="278">
        <f>M19*'ARI 4'!$J$40</f>
        <v>0</v>
      </c>
      <c r="O19" s="184">
        <v>0</v>
      </c>
      <c r="P19" s="278">
        <f t="shared" si="2"/>
        <v>0</v>
      </c>
      <c r="Q19" s="185">
        <v>0</v>
      </c>
      <c r="R19" s="185">
        <v>0</v>
      </c>
    </row>
    <row r="20" spans="1:18" x14ac:dyDescent="0.25">
      <c r="A20" s="435"/>
      <c r="C20" s="164">
        <v>8</v>
      </c>
      <c r="D20" s="182"/>
      <c r="E20" s="182"/>
      <c r="F20" s="182"/>
      <c r="G20" s="182"/>
      <c r="H20" s="183">
        <v>0</v>
      </c>
      <c r="I20" s="183">
        <v>0</v>
      </c>
      <c r="J20" s="183">
        <v>0</v>
      </c>
      <c r="K20" s="277">
        <f t="shared" si="0"/>
        <v>0</v>
      </c>
      <c r="L20" s="183">
        <v>0</v>
      </c>
      <c r="M20" s="277">
        <f t="shared" si="1"/>
        <v>0</v>
      </c>
      <c r="N20" s="278">
        <f>M20*'ARI 4'!$J$40</f>
        <v>0</v>
      </c>
      <c r="O20" s="184">
        <v>0</v>
      </c>
      <c r="P20" s="278">
        <f t="shared" si="2"/>
        <v>0</v>
      </c>
      <c r="Q20" s="185">
        <v>0</v>
      </c>
      <c r="R20" s="185">
        <v>0</v>
      </c>
    </row>
    <row r="21" spans="1:18" x14ac:dyDescent="0.25">
      <c r="A21" s="435"/>
      <c r="C21" s="164">
        <v>9</v>
      </c>
      <c r="D21" s="182"/>
      <c r="E21" s="182"/>
      <c r="F21" s="182"/>
      <c r="G21" s="182"/>
      <c r="H21" s="183">
        <v>0</v>
      </c>
      <c r="I21" s="183">
        <v>0</v>
      </c>
      <c r="J21" s="183">
        <v>0</v>
      </c>
      <c r="K21" s="277">
        <f t="shared" si="0"/>
        <v>0</v>
      </c>
      <c r="L21" s="183">
        <v>0</v>
      </c>
      <c r="M21" s="277">
        <f t="shared" si="1"/>
        <v>0</v>
      </c>
      <c r="N21" s="278">
        <f>M21*'ARI 4'!$J$40</f>
        <v>0</v>
      </c>
      <c r="O21" s="184">
        <v>0</v>
      </c>
      <c r="P21" s="278">
        <f t="shared" si="2"/>
        <v>0</v>
      </c>
      <c r="Q21" s="185">
        <v>0</v>
      </c>
      <c r="R21" s="185">
        <v>0</v>
      </c>
    </row>
    <row r="22" spans="1:18" x14ac:dyDescent="0.25">
      <c r="A22" s="435"/>
      <c r="C22" s="164">
        <v>10</v>
      </c>
      <c r="D22" s="182"/>
      <c r="E22" s="182"/>
      <c r="F22" s="182"/>
      <c r="G22" s="182"/>
      <c r="H22" s="183">
        <v>0</v>
      </c>
      <c r="I22" s="183">
        <v>0</v>
      </c>
      <c r="J22" s="183">
        <v>0</v>
      </c>
      <c r="K22" s="277">
        <f t="shared" si="0"/>
        <v>0</v>
      </c>
      <c r="L22" s="183">
        <v>0</v>
      </c>
      <c r="M22" s="277">
        <f t="shared" si="1"/>
        <v>0</v>
      </c>
      <c r="N22" s="278">
        <f>M22*'ARI 4'!$J$40</f>
        <v>0</v>
      </c>
      <c r="O22" s="184">
        <v>0</v>
      </c>
      <c r="P22" s="278">
        <f t="shared" si="2"/>
        <v>0</v>
      </c>
      <c r="Q22" s="185">
        <v>0</v>
      </c>
      <c r="R22" s="185">
        <v>0</v>
      </c>
    </row>
    <row r="23" spans="1:18" x14ac:dyDescent="0.25">
      <c r="A23" s="435"/>
      <c r="C23" s="164">
        <v>11</v>
      </c>
      <c r="D23" s="182"/>
      <c r="E23" s="182"/>
      <c r="F23" s="182"/>
      <c r="G23" s="182"/>
      <c r="H23" s="183">
        <v>0</v>
      </c>
      <c r="I23" s="183">
        <v>0</v>
      </c>
      <c r="J23" s="183">
        <v>0</v>
      </c>
      <c r="K23" s="277">
        <f t="shared" si="0"/>
        <v>0</v>
      </c>
      <c r="L23" s="183">
        <v>0</v>
      </c>
      <c r="M23" s="277">
        <f t="shared" si="1"/>
        <v>0</v>
      </c>
      <c r="N23" s="278">
        <f>M23*'ARI 4'!$J$40</f>
        <v>0</v>
      </c>
      <c r="O23" s="184">
        <v>0</v>
      </c>
      <c r="P23" s="278">
        <f t="shared" si="2"/>
        <v>0</v>
      </c>
      <c r="Q23" s="185">
        <v>0</v>
      </c>
      <c r="R23" s="185">
        <v>0</v>
      </c>
    </row>
    <row r="24" spans="1:18" x14ac:dyDescent="0.25">
      <c r="A24" s="435"/>
      <c r="C24" s="164">
        <v>12</v>
      </c>
      <c r="D24" s="182"/>
      <c r="E24" s="182"/>
      <c r="F24" s="182"/>
      <c r="G24" s="182"/>
      <c r="H24" s="183">
        <v>0</v>
      </c>
      <c r="I24" s="183">
        <v>0</v>
      </c>
      <c r="J24" s="183">
        <v>0</v>
      </c>
      <c r="K24" s="277">
        <f t="shared" si="0"/>
        <v>0</v>
      </c>
      <c r="L24" s="183">
        <v>0</v>
      </c>
      <c r="M24" s="277">
        <f t="shared" si="1"/>
        <v>0</v>
      </c>
      <c r="N24" s="278">
        <f>M24*'ARI 4'!$J$40</f>
        <v>0</v>
      </c>
      <c r="O24" s="184">
        <v>0</v>
      </c>
      <c r="P24" s="278">
        <f t="shared" si="2"/>
        <v>0</v>
      </c>
      <c r="Q24" s="185">
        <v>0</v>
      </c>
      <c r="R24" s="185">
        <v>0</v>
      </c>
    </row>
    <row r="25" spans="1:18" x14ac:dyDescent="0.25">
      <c r="A25" s="435"/>
      <c r="C25" s="164">
        <v>13</v>
      </c>
      <c r="D25" s="182"/>
      <c r="E25" s="182"/>
      <c r="F25" s="182"/>
      <c r="G25" s="182"/>
      <c r="H25" s="183">
        <v>0</v>
      </c>
      <c r="I25" s="183">
        <v>0</v>
      </c>
      <c r="J25" s="183">
        <v>0</v>
      </c>
      <c r="K25" s="277">
        <f t="shared" si="0"/>
        <v>0</v>
      </c>
      <c r="L25" s="183">
        <v>0</v>
      </c>
      <c r="M25" s="277">
        <f t="shared" si="1"/>
        <v>0</v>
      </c>
      <c r="N25" s="278">
        <f>M25*'ARI 4'!$J$40</f>
        <v>0</v>
      </c>
      <c r="O25" s="184">
        <v>0</v>
      </c>
      <c r="P25" s="278">
        <f t="shared" si="2"/>
        <v>0</v>
      </c>
      <c r="Q25" s="185">
        <v>0</v>
      </c>
      <c r="R25" s="185">
        <v>0</v>
      </c>
    </row>
    <row r="26" spans="1:18" x14ac:dyDescent="0.25">
      <c r="A26" s="435"/>
      <c r="C26" s="164">
        <v>14</v>
      </c>
      <c r="D26" s="182"/>
      <c r="E26" s="182"/>
      <c r="F26" s="182"/>
      <c r="G26" s="182"/>
      <c r="H26" s="183">
        <v>0</v>
      </c>
      <c r="I26" s="183">
        <v>0</v>
      </c>
      <c r="J26" s="183">
        <v>0</v>
      </c>
      <c r="K26" s="277">
        <f t="shared" si="0"/>
        <v>0</v>
      </c>
      <c r="L26" s="183">
        <v>0</v>
      </c>
      <c r="M26" s="277">
        <f t="shared" si="1"/>
        <v>0</v>
      </c>
      <c r="N26" s="278">
        <f>M26*'ARI 4'!$J$40</f>
        <v>0</v>
      </c>
      <c r="O26" s="184">
        <v>0</v>
      </c>
      <c r="P26" s="278">
        <f t="shared" si="2"/>
        <v>0</v>
      </c>
      <c r="Q26" s="185">
        <v>0</v>
      </c>
      <c r="R26" s="185">
        <v>0</v>
      </c>
    </row>
    <row r="27" spans="1:18" x14ac:dyDescent="0.25">
      <c r="A27" s="435"/>
      <c r="C27" s="164">
        <v>15</v>
      </c>
      <c r="D27" s="182"/>
      <c r="E27" s="182"/>
      <c r="F27" s="182"/>
      <c r="G27" s="182"/>
      <c r="H27" s="183">
        <v>0</v>
      </c>
      <c r="I27" s="183">
        <v>0</v>
      </c>
      <c r="J27" s="183">
        <v>0</v>
      </c>
      <c r="K27" s="277">
        <f t="shared" si="0"/>
        <v>0</v>
      </c>
      <c r="L27" s="183">
        <v>0</v>
      </c>
      <c r="M27" s="277">
        <f t="shared" si="1"/>
        <v>0</v>
      </c>
      <c r="N27" s="278">
        <f>M27*'ARI 4'!$J$40</f>
        <v>0</v>
      </c>
      <c r="O27" s="184">
        <v>0</v>
      </c>
      <c r="P27" s="278">
        <f t="shared" si="2"/>
        <v>0</v>
      </c>
      <c r="Q27" s="185">
        <v>0</v>
      </c>
      <c r="R27" s="185">
        <v>0</v>
      </c>
    </row>
    <row r="28" spans="1:18" x14ac:dyDescent="0.25">
      <c r="A28" s="435"/>
      <c r="C28" s="164">
        <v>16</v>
      </c>
      <c r="D28" s="182"/>
      <c r="E28" s="182"/>
      <c r="F28" s="182"/>
      <c r="G28" s="182"/>
      <c r="H28" s="183">
        <v>0</v>
      </c>
      <c r="I28" s="183">
        <v>0</v>
      </c>
      <c r="J28" s="183">
        <v>0</v>
      </c>
      <c r="K28" s="277">
        <f t="shared" si="0"/>
        <v>0</v>
      </c>
      <c r="L28" s="183">
        <v>0</v>
      </c>
      <c r="M28" s="277">
        <f t="shared" si="1"/>
        <v>0</v>
      </c>
      <c r="N28" s="278">
        <f>M28*'ARI 4'!$J$40</f>
        <v>0</v>
      </c>
      <c r="O28" s="184">
        <v>0</v>
      </c>
      <c r="P28" s="278">
        <f t="shared" si="2"/>
        <v>0</v>
      </c>
      <c r="Q28" s="185">
        <v>0</v>
      </c>
      <c r="R28" s="185">
        <v>0</v>
      </c>
    </row>
    <row r="29" spans="1:18" x14ac:dyDescent="0.25">
      <c r="A29" s="435"/>
      <c r="C29" s="164">
        <v>17</v>
      </c>
      <c r="D29" s="182"/>
      <c r="E29" s="182"/>
      <c r="F29" s="182"/>
      <c r="G29" s="182"/>
      <c r="H29" s="183">
        <v>0</v>
      </c>
      <c r="I29" s="183">
        <v>0</v>
      </c>
      <c r="J29" s="183">
        <v>0</v>
      </c>
      <c r="K29" s="277">
        <f t="shared" si="0"/>
        <v>0</v>
      </c>
      <c r="L29" s="183">
        <v>0</v>
      </c>
      <c r="M29" s="277">
        <f t="shared" si="1"/>
        <v>0</v>
      </c>
      <c r="N29" s="278">
        <f>M29*'ARI 4'!$J$40</f>
        <v>0</v>
      </c>
      <c r="O29" s="184">
        <v>0</v>
      </c>
      <c r="P29" s="278">
        <f t="shared" si="2"/>
        <v>0</v>
      </c>
      <c r="Q29" s="185">
        <v>0</v>
      </c>
      <c r="R29" s="185">
        <v>0</v>
      </c>
    </row>
    <row r="30" spans="1:18" x14ac:dyDescent="0.25">
      <c r="A30" s="435"/>
      <c r="C30" s="164">
        <v>18</v>
      </c>
      <c r="D30" s="182"/>
      <c r="E30" s="182"/>
      <c r="F30" s="182"/>
      <c r="G30" s="182"/>
      <c r="H30" s="183">
        <v>0</v>
      </c>
      <c r="I30" s="183">
        <v>0</v>
      </c>
      <c r="J30" s="183">
        <v>0</v>
      </c>
      <c r="K30" s="277">
        <f t="shared" si="0"/>
        <v>0</v>
      </c>
      <c r="L30" s="183">
        <v>0</v>
      </c>
      <c r="M30" s="277">
        <f t="shared" si="1"/>
        <v>0</v>
      </c>
      <c r="N30" s="278">
        <f>M30*'ARI 4'!$J$40</f>
        <v>0</v>
      </c>
      <c r="O30" s="184">
        <v>0</v>
      </c>
      <c r="P30" s="278">
        <f t="shared" si="2"/>
        <v>0</v>
      </c>
      <c r="Q30" s="185">
        <v>0</v>
      </c>
      <c r="R30" s="185">
        <v>0</v>
      </c>
    </row>
    <row r="31" spans="1:18" x14ac:dyDescent="0.25">
      <c r="A31" s="435"/>
      <c r="C31" s="164">
        <v>19</v>
      </c>
      <c r="D31" s="182"/>
      <c r="E31" s="182"/>
      <c r="F31" s="182"/>
      <c r="G31" s="182"/>
      <c r="H31" s="183">
        <v>0</v>
      </c>
      <c r="I31" s="183">
        <v>0</v>
      </c>
      <c r="J31" s="183">
        <v>0</v>
      </c>
      <c r="K31" s="277">
        <f t="shared" si="0"/>
        <v>0</v>
      </c>
      <c r="L31" s="183">
        <v>0</v>
      </c>
      <c r="M31" s="277">
        <f t="shared" si="1"/>
        <v>0</v>
      </c>
      <c r="N31" s="278">
        <f>M31*'ARI 4'!$J$40</f>
        <v>0</v>
      </c>
      <c r="O31" s="184">
        <v>0</v>
      </c>
      <c r="P31" s="278">
        <f t="shared" si="2"/>
        <v>0</v>
      </c>
      <c r="Q31" s="185">
        <v>0</v>
      </c>
      <c r="R31" s="185">
        <v>0</v>
      </c>
    </row>
    <row r="32" spans="1:18" x14ac:dyDescent="0.25">
      <c r="A32" s="435"/>
      <c r="C32" s="164">
        <v>20</v>
      </c>
      <c r="D32" s="182"/>
      <c r="E32" s="182"/>
      <c r="F32" s="182"/>
      <c r="G32" s="182"/>
      <c r="H32" s="183">
        <v>0</v>
      </c>
      <c r="I32" s="183">
        <v>0</v>
      </c>
      <c r="J32" s="183">
        <v>0</v>
      </c>
      <c r="K32" s="277">
        <f t="shared" si="0"/>
        <v>0</v>
      </c>
      <c r="L32" s="183">
        <v>0</v>
      </c>
      <c r="M32" s="277">
        <f t="shared" si="1"/>
        <v>0</v>
      </c>
      <c r="N32" s="278">
        <f>M32*'ARI 4'!$J$40</f>
        <v>0</v>
      </c>
      <c r="O32" s="184">
        <v>0</v>
      </c>
      <c r="P32" s="278">
        <f t="shared" si="2"/>
        <v>0</v>
      </c>
      <c r="Q32" s="185">
        <v>0</v>
      </c>
      <c r="R32" s="185">
        <v>0</v>
      </c>
    </row>
    <row r="33" spans="1:18" x14ac:dyDescent="0.25">
      <c r="A33" s="435"/>
      <c r="C33" s="164">
        <v>21</v>
      </c>
      <c r="D33" s="182"/>
      <c r="E33" s="182"/>
      <c r="F33" s="182"/>
      <c r="G33" s="182"/>
      <c r="H33" s="183">
        <v>0</v>
      </c>
      <c r="I33" s="183">
        <v>0</v>
      </c>
      <c r="J33" s="183">
        <v>0</v>
      </c>
      <c r="K33" s="277">
        <f t="shared" si="0"/>
        <v>0</v>
      </c>
      <c r="L33" s="183">
        <v>0</v>
      </c>
      <c r="M33" s="277">
        <f t="shared" si="1"/>
        <v>0</v>
      </c>
      <c r="N33" s="278">
        <f>M33*'ARI 4'!$J$40</f>
        <v>0</v>
      </c>
      <c r="O33" s="184">
        <v>0</v>
      </c>
      <c r="P33" s="278">
        <f t="shared" si="2"/>
        <v>0</v>
      </c>
      <c r="Q33" s="185">
        <v>0</v>
      </c>
      <c r="R33" s="185">
        <v>0</v>
      </c>
    </row>
    <row r="34" spans="1:18" x14ac:dyDescent="0.25">
      <c r="A34" s="435"/>
      <c r="C34" s="164">
        <v>22</v>
      </c>
      <c r="D34" s="182"/>
      <c r="E34" s="182"/>
      <c r="F34" s="182"/>
      <c r="G34" s="182"/>
      <c r="H34" s="183">
        <v>0</v>
      </c>
      <c r="I34" s="183">
        <v>0</v>
      </c>
      <c r="J34" s="183">
        <v>0</v>
      </c>
      <c r="K34" s="277">
        <f t="shared" si="0"/>
        <v>0</v>
      </c>
      <c r="L34" s="183">
        <v>0</v>
      </c>
      <c r="M34" s="277">
        <f t="shared" si="1"/>
        <v>0</v>
      </c>
      <c r="N34" s="278">
        <f>M34*'ARI 4'!$J$40</f>
        <v>0</v>
      </c>
      <c r="O34" s="184">
        <v>0</v>
      </c>
      <c r="P34" s="278">
        <f t="shared" si="2"/>
        <v>0</v>
      </c>
      <c r="Q34" s="185">
        <v>0</v>
      </c>
      <c r="R34" s="185">
        <v>0</v>
      </c>
    </row>
    <row r="35" spans="1:18" x14ac:dyDescent="0.25">
      <c r="A35" s="435"/>
      <c r="C35" s="164">
        <v>23</v>
      </c>
      <c r="D35" s="182"/>
      <c r="E35" s="182"/>
      <c r="F35" s="182"/>
      <c r="G35" s="182"/>
      <c r="H35" s="183">
        <v>0</v>
      </c>
      <c r="I35" s="183">
        <v>0</v>
      </c>
      <c r="J35" s="183">
        <v>0</v>
      </c>
      <c r="K35" s="277">
        <f t="shared" si="0"/>
        <v>0</v>
      </c>
      <c r="L35" s="183">
        <v>0</v>
      </c>
      <c r="M35" s="277">
        <f t="shared" si="1"/>
        <v>0</v>
      </c>
      <c r="N35" s="278">
        <f>M35*'ARI 4'!$J$40</f>
        <v>0</v>
      </c>
      <c r="O35" s="184">
        <v>0</v>
      </c>
      <c r="P35" s="278">
        <f t="shared" si="2"/>
        <v>0</v>
      </c>
      <c r="Q35" s="185">
        <v>0</v>
      </c>
      <c r="R35" s="185">
        <v>0</v>
      </c>
    </row>
    <row r="36" spans="1:18" x14ac:dyDescent="0.25">
      <c r="A36" s="435"/>
      <c r="C36" s="164">
        <v>24</v>
      </c>
      <c r="D36" s="182"/>
      <c r="E36" s="182"/>
      <c r="F36" s="182"/>
      <c r="G36" s="182"/>
      <c r="H36" s="183">
        <v>0</v>
      </c>
      <c r="I36" s="183">
        <v>0</v>
      </c>
      <c r="J36" s="183">
        <v>0</v>
      </c>
      <c r="K36" s="277">
        <f t="shared" si="0"/>
        <v>0</v>
      </c>
      <c r="L36" s="183">
        <v>0</v>
      </c>
      <c r="M36" s="277">
        <f t="shared" si="1"/>
        <v>0</v>
      </c>
      <c r="N36" s="278">
        <f>M36*'ARI 4'!$J$40</f>
        <v>0</v>
      </c>
      <c r="O36" s="184">
        <v>0</v>
      </c>
      <c r="P36" s="278">
        <f t="shared" si="2"/>
        <v>0</v>
      </c>
      <c r="Q36" s="185">
        <v>0</v>
      </c>
      <c r="R36" s="185">
        <v>0</v>
      </c>
    </row>
    <row r="37" spans="1:18" x14ac:dyDescent="0.25">
      <c r="A37" s="435"/>
      <c r="C37" s="164">
        <v>25</v>
      </c>
      <c r="D37" s="182"/>
      <c r="E37" s="182"/>
      <c r="F37" s="182"/>
      <c r="G37" s="182"/>
      <c r="H37" s="183">
        <v>0</v>
      </c>
      <c r="I37" s="183">
        <v>0</v>
      </c>
      <c r="J37" s="183">
        <v>0</v>
      </c>
      <c r="K37" s="277">
        <f t="shared" si="0"/>
        <v>0</v>
      </c>
      <c r="L37" s="183">
        <v>0</v>
      </c>
      <c r="M37" s="277">
        <f t="shared" si="1"/>
        <v>0</v>
      </c>
      <c r="N37" s="278">
        <f>M37*'ARI 4'!$J$40</f>
        <v>0</v>
      </c>
      <c r="O37" s="184">
        <v>0</v>
      </c>
      <c r="P37" s="278">
        <f t="shared" si="2"/>
        <v>0</v>
      </c>
      <c r="Q37" s="185">
        <v>0</v>
      </c>
      <c r="R37" s="185">
        <v>0</v>
      </c>
    </row>
    <row r="38" spans="1:18" x14ac:dyDescent="0.25">
      <c r="A38" s="435"/>
      <c r="C38" s="164">
        <v>26</v>
      </c>
      <c r="D38" s="182"/>
      <c r="E38" s="182"/>
      <c r="F38" s="182"/>
      <c r="G38" s="182"/>
      <c r="H38" s="183">
        <v>0</v>
      </c>
      <c r="I38" s="183">
        <v>0</v>
      </c>
      <c r="J38" s="183">
        <v>0</v>
      </c>
      <c r="K38" s="277">
        <f t="shared" si="0"/>
        <v>0</v>
      </c>
      <c r="L38" s="183">
        <v>0</v>
      </c>
      <c r="M38" s="277">
        <f t="shared" si="1"/>
        <v>0</v>
      </c>
      <c r="N38" s="278">
        <f>M38*'ARI 4'!$J$40</f>
        <v>0</v>
      </c>
      <c r="O38" s="184">
        <v>0</v>
      </c>
      <c r="P38" s="278">
        <f t="shared" si="2"/>
        <v>0</v>
      </c>
      <c r="Q38" s="185">
        <v>0</v>
      </c>
      <c r="R38" s="185">
        <v>0</v>
      </c>
    </row>
    <row r="39" spans="1:18" x14ac:dyDescent="0.25">
      <c r="A39" s="435"/>
      <c r="C39" s="164">
        <v>27</v>
      </c>
      <c r="D39" s="182"/>
      <c r="E39" s="182"/>
      <c r="F39" s="182"/>
      <c r="G39" s="182"/>
      <c r="H39" s="183">
        <v>0</v>
      </c>
      <c r="I39" s="183">
        <v>0</v>
      </c>
      <c r="J39" s="183">
        <v>0</v>
      </c>
      <c r="K39" s="277">
        <f t="shared" si="0"/>
        <v>0</v>
      </c>
      <c r="L39" s="183">
        <v>0</v>
      </c>
      <c r="M39" s="277">
        <f t="shared" si="1"/>
        <v>0</v>
      </c>
      <c r="N39" s="278">
        <f>M39*'ARI 4'!$J$40</f>
        <v>0</v>
      </c>
      <c r="O39" s="184">
        <v>0</v>
      </c>
      <c r="P39" s="278">
        <f t="shared" si="2"/>
        <v>0</v>
      </c>
      <c r="Q39" s="185">
        <v>0</v>
      </c>
      <c r="R39" s="185">
        <v>0</v>
      </c>
    </row>
    <row r="40" spans="1:18" x14ac:dyDescent="0.25">
      <c r="A40" s="435"/>
      <c r="C40" s="164">
        <v>28</v>
      </c>
      <c r="D40" s="182"/>
      <c r="E40" s="182"/>
      <c r="F40" s="182"/>
      <c r="G40" s="182"/>
      <c r="H40" s="183">
        <v>0</v>
      </c>
      <c r="I40" s="183">
        <v>0</v>
      </c>
      <c r="J40" s="183">
        <v>0</v>
      </c>
      <c r="K40" s="277">
        <f t="shared" si="0"/>
        <v>0</v>
      </c>
      <c r="L40" s="183">
        <v>0</v>
      </c>
      <c r="M40" s="277">
        <f t="shared" si="1"/>
        <v>0</v>
      </c>
      <c r="N40" s="278">
        <f>M40*'ARI 4'!$J$40</f>
        <v>0</v>
      </c>
      <c r="O40" s="184">
        <v>0</v>
      </c>
      <c r="P40" s="278">
        <f t="shared" si="2"/>
        <v>0</v>
      </c>
      <c r="Q40" s="185">
        <v>0</v>
      </c>
      <c r="R40" s="185">
        <v>0</v>
      </c>
    </row>
    <row r="41" spans="1:18" x14ac:dyDescent="0.25">
      <c r="A41" s="435"/>
      <c r="C41" s="164">
        <v>29</v>
      </c>
      <c r="D41" s="182"/>
      <c r="E41" s="182"/>
      <c r="F41" s="182"/>
      <c r="G41" s="182"/>
      <c r="H41" s="183">
        <v>0</v>
      </c>
      <c r="I41" s="183">
        <v>0</v>
      </c>
      <c r="J41" s="183">
        <v>0</v>
      </c>
      <c r="K41" s="277">
        <f t="shared" si="0"/>
        <v>0</v>
      </c>
      <c r="L41" s="183">
        <v>0</v>
      </c>
      <c r="M41" s="277">
        <f t="shared" si="1"/>
        <v>0</v>
      </c>
      <c r="N41" s="278">
        <f>M41*'ARI 4'!$J$40</f>
        <v>0</v>
      </c>
      <c r="O41" s="184">
        <v>0</v>
      </c>
      <c r="P41" s="278">
        <f t="shared" si="2"/>
        <v>0</v>
      </c>
      <c r="Q41" s="185">
        <v>0</v>
      </c>
      <c r="R41" s="185">
        <v>0</v>
      </c>
    </row>
    <row r="42" spans="1:18" x14ac:dyDescent="0.25">
      <c r="A42" s="435"/>
      <c r="C42" s="164">
        <v>30</v>
      </c>
      <c r="D42" s="182"/>
      <c r="E42" s="182"/>
      <c r="F42" s="182"/>
      <c r="G42" s="182"/>
      <c r="H42" s="183">
        <v>0</v>
      </c>
      <c r="I42" s="183">
        <v>0</v>
      </c>
      <c r="J42" s="183">
        <v>0</v>
      </c>
      <c r="K42" s="277">
        <f t="shared" si="0"/>
        <v>0</v>
      </c>
      <c r="L42" s="183">
        <v>0</v>
      </c>
      <c r="M42" s="277">
        <f t="shared" si="1"/>
        <v>0</v>
      </c>
      <c r="N42" s="278">
        <f>M42*'ARI 4'!$J$40</f>
        <v>0</v>
      </c>
      <c r="O42" s="184">
        <v>0</v>
      </c>
      <c r="P42" s="278">
        <f t="shared" si="2"/>
        <v>0</v>
      </c>
      <c r="Q42" s="185">
        <v>0</v>
      </c>
      <c r="R42" s="185">
        <v>0</v>
      </c>
    </row>
    <row r="43" spans="1:18" x14ac:dyDescent="0.25">
      <c r="A43" s="435"/>
      <c r="C43" s="182"/>
      <c r="D43" s="182"/>
      <c r="E43" s="182"/>
      <c r="F43" s="182"/>
      <c r="G43" s="182"/>
      <c r="H43" s="183">
        <v>0</v>
      </c>
      <c r="I43" s="183">
        <v>0</v>
      </c>
      <c r="J43" s="183">
        <v>0</v>
      </c>
      <c r="K43" s="277">
        <f>I43+J43</f>
        <v>0</v>
      </c>
      <c r="L43" s="183">
        <v>0</v>
      </c>
      <c r="M43" s="277">
        <f>SUM(H43,K43,L43)</f>
        <v>0</v>
      </c>
      <c r="N43" s="278">
        <f>M43*'ARI 4'!$J$40</f>
        <v>0</v>
      </c>
      <c r="O43" s="184">
        <v>0</v>
      </c>
      <c r="P43" s="278">
        <f>N43*O43</f>
        <v>0</v>
      </c>
      <c r="Q43" s="185">
        <v>0</v>
      </c>
      <c r="R43" s="185">
        <v>0</v>
      </c>
    </row>
    <row r="44" spans="1:18" ht="24.75" customHeight="1" x14ac:dyDescent="0.25">
      <c r="A44" s="435"/>
      <c r="C44" s="439" t="s">
        <v>242</v>
      </c>
      <c r="D44" s="440"/>
      <c r="E44" s="440"/>
      <c r="F44" s="440"/>
      <c r="G44" s="441"/>
      <c r="H44" s="277">
        <f t="shared" ref="H44:N44" si="3">SUM(H13:H43)</f>
        <v>0</v>
      </c>
      <c r="I44" s="277">
        <f t="shared" si="3"/>
        <v>0</v>
      </c>
      <c r="J44" s="277">
        <f t="shared" si="3"/>
        <v>0</v>
      </c>
      <c r="K44" s="277">
        <f t="shared" si="3"/>
        <v>0</v>
      </c>
      <c r="L44" s="277">
        <f t="shared" si="3"/>
        <v>0</v>
      </c>
      <c r="M44" s="277">
        <f t="shared" si="3"/>
        <v>0</v>
      </c>
      <c r="N44" s="278">
        <f t="shared" si="3"/>
        <v>0</v>
      </c>
      <c r="O44" s="202"/>
      <c r="P44" s="278">
        <f>SUM(P13:P43)</f>
        <v>0</v>
      </c>
      <c r="Q44" s="278">
        <f>SUM(Q13:Q43)</f>
        <v>0</v>
      </c>
      <c r="R44" s="201"/>
    </row>
    <row r="45" spans="1:18" x14ac:dyDescent="0.25">
      <c r="A45" s="435"/>
      <c r="C45" s="449"/>
      <c r="D45" s="449"/>
      <c r="E45" s="449"/>
      <c r="F45" s="449"/>
      <c r="G45" s="449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</row>
    <row r="46" spans="1:18" ht="22.5" customHeight="1" x14ac:dyDescent="0.25">
      <c r="A46" s="435"/>
      <c r="C46" s="148"/>
      <c r="D46" s="148"/>
      <c r="E46" s="148"/>
      <c r="F46" s="148"/>
      <c r="G46" s="148"/>
      <c r="H46" s="434" t="s">
        <v>249</v>
      </c>
      <c r="I46" s="434"/>
      <c r="J46" s="434"/>
      <c r="K46" s="434"/>
      <c r="L46" s="434"/>
      <c r="M46" s="434"/>
      <c r="N46" s="434"/>
      <c r="O46" s="434"/>
      <c r="P46" s="434"/>
      <c r="Q46" s="434"/>
      <c r="R46" s="434"/>
    </row>
  </sheetData>
  <sheetProtection formatCells="0" formatColumns="0" formatRows="0" insertRows="0"/>
  <mergeCells count="21">
    <mergeCell ref="C1:R1"/>
    <mergeCell ref="H4:P4"/>
    <mergeCell ref="H5:P5"/>
    <mergeCell ref="F7:F9"/>
    <mergeCell ref="G7:G9"/>
    <mergeCell ref="I7:J7"/>
    <mergeCell ref="M7:M8"/>
    <mergeCell ref="Q7:Q8"/>
    <mergeCell ref="P7:P8"/>
    <mergeCell ref="R7:R9"/>
    <mergeCell ref="H46:R46"/>
    <mergeCell ref="A7:A46"/>
    <mergeCell ref="C7:C9"/>
    <mergeCell ref="D7:D9"/>
    <mergeCell ref="E7:E9"/>
    <mergeCell ref="C44:G44"/>
    <mergeCell ref="O7:O9"/>
    <mergeCell ref="I8:J8"/>
    <mergeCell ref="K7:K8"/>
    <mergeCell ref="C45:G45"/>
    <mergeCell ref="N7:N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9" orientation="landscape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3EEBF-6667-4071-8CEB-75A2D24B7B11}">
  <sheetPr codeName="Foglio6"/>
  <dimension ref="A1:L48"/>
  <sheetViews>
    <sheetView showGridLines="0" view="pageBreakPreview" zoomScaleNormal="100" zoomScaleSheetLayoutView="100" workbookViewId="0">
      <selection activeCell="O8" sqref="O8"/>
    </sheetView>
  </sheetViews>
  <sheetFormatPr defaultColWidth="9.109375" defaultRowHeight="15.6" x14ac:dyDescent="0.3"/>
  <cols>
    <col min="1" max="1" width="6.6640625" style="64" customWidth="1"/>
    <col min="2" max="11" width="8.88671875" style="64" customWidth="1"/>
    <col min="12" max="16384" width="9.109375" style="64"/>
  </cols>
  <sheetData>
    <row r="1" spans="1:12" ht="30" customHeight="1" x14ac:dyDescent="0.35">
      <c r="A1" s="138" t="s">
        <v>245</v>
      </c>
      <c r="B1" s="455" t="s">
        <v>162</v>
      </c>
      <c r="C1" s="455"/>
      <c r="D1" s="455"/>
      <c r="E1" s="455"/>
      <c r="F1" s="455"/>
      <c r="G1" s="455"/>
      <c r="H1" s="455"/>
      <c r="I1" s="455"/>
      <c r="J1" s="455"/>
      <c r="K1" s="455"/>
      <c r="L1" s="63"/>
    </row>
    <row r="2" spans="1:12" ht="15" customHeight="1" x14ac:dyDescent="0.3">
      <c r="A2" s="475" t="s">
        <v>161</v>
      </c>
      <c r="B2" s="65"/>
      <c r="C2" s="66"/>
      <c r="D2" s="66"/>
      <c r="E2" s="66"/>
      <c r="F2" s="66"/>
      <c r="G2" s="66"/>
      <c r="H2" s="66"/>
      <c r="I2" s="66"/>
      <c r="J2" s="66"/>
      <c r="K2" s="67"/>
    </row>
    <row r="3" spans="1:12" ht="15" customHeight="1" x14ac:dyDescent="0.3">
      <c r="A3" s="476"/>
      <c r="B3" s="117" t="s">
        <v>105</v>
      </c>
      <c r="C3" s="118"/>
      <c r="D3" s="118"/>
      <c r="E3" s="118"/>
      <c r="F3" s="118"/>
      <c r="G3" s="118"/>
      <c r="H3" s="118" t="s">
        <v>108</v>
      </c>
      <c r="I3" s="118"/>
      <c r="J3" s="118"/>
      <c r="K3" s="120"/>
    </row>
    <row r="4" spans="1:12" ht="15" customHeight="1" x14ac:dyDescent="0.3">
      <c r="A4" s="476"/>
      <c r="B4" s="117" t="s">
        <v>107</v>
      </c>
      <c r="C4" s="118"/>
      <c r="D4" s="118"/>
      <c r="E4" s="118"/>
      <c r="F4" s="118"/>
      <c r="G4" s="118"/>
      <c r="H4" s="118"/>
      <c r="I4" s="118"/>
      <c r="J4" s="118"/>
      <c r="K4" s="116" t="s">
        <v>101</v>
      </c>
    </row>
    <row r="5" spans="1:12" ht="15" customHeight="1" x14ac:dyDescent="0.3">
      <c r="A5" s="476"/>
      <c r="B5" s="117" t="s">
        <v>243</v>
      </c>
      <c r="C5" s="118"/>
      <c r="D5" s="118"/>
      <c r="E5" s="118"/>
      <c r="F5" s="118"/>
      <c r="G5" s="118"/>
      <c r="H5" s="118"/>
      <c r="I5" s="118"/>
      <c r="J5" s="118"/>
      <c r="K5" s="116" t="s">
        <v>102</v>
      </c>
    </row>
    <row r="6" spans="1:12" ht="15" customHeight="1" x14ac:dyDescent="0.3">
      <c r="A6" s="476"/>
      <c r="B6" s="117" t="s">
        <v>103</v>
      </c>
      <c r="C6" s="121"/>
      <c r="D6" s="121"/>
      <c r="E6" s="121"/>
      <c r="F6" s="121"/>
      <c r="G6" s="121"/>
      <c r="H6" s="121"/>
      <c r="I6" s="121"/>
      <c r="J6" s="121"/>
      <c r="K6" s="122"/>
    </row>
    <row r="7" spans="1:12" ht="12.75" customHeight="1" x14ac:dyDescent="0.3">
      <c r="A7" s="476"/>
      <c r="B7" s="472" t="s">
        <v>104</v>
      </c>
      <c r="C7" s="473"/>
      <c r="D7" s="473"/>
      <c r="E7" s="473"/>
      <c r="F7" s="473"/>
      <c r="G7" s="473"/>
      <c r="H7" s="473"/>
      <c r="I7" s="473"/>
      <c r="J7" s="473"/>
      <c r="K7" s="474"/>
    </row>
    <row r="8" spans="1:12" ht="15" customHeight="1" x14ac:dyDescent="0.3">
      <c r="A8" s="476"/>
      <c r="B8" s="472"/>
      <c r="C8" s="473"/>
      <c r="D8" s="473"/>
      <c r="E8" s="473"/>
      <c r="F8" s="473"/>
      <c r="G8" s="473"/>
      <c r="H8" s="473"/>
      <c r="I8" s="473"/>
      <c r="J8" s="473"/>
      <c r="K8" s="474"/>
    </row>
    <row r="9" spans="1:12" ht="12.75" customHeight="1" x14ac:dyDescent="0.3">
      <c r="A9" s="476"/>
      <c r="B9" s="468" t="s">
        <v>231</v>
      </c>
      <c r="C9" s="469"/>
      <c r="D9" s="469"/>
      <c r="E9" s="469"/>
      <c r="F9" s="469"/>
      <c r="G9" s="469"/>
      <c r="H9" s="469"/>
      <c r="I9" s="469"/>
      <c r="J9" s="469"/>
      <c r="K9" s="470"/>
    </row>
    <row r="10" spans="1:12" ht="15" customHeight="1" x14ac:dyDescent="0.3">
      <c r="A10" s="476"/>
      <c r="B10" s="471"/>
      <c r="C10" s="469"/>
      <c r="D10" s="469"/>
      <c r="E10" s="469"/>
      <c r="F10" s="469"/>
      <c r="G10" s="469"/>
      <c r="H10" s="469"/>
      <c r="I10" s="469"/>
      <c r="J10" s="469"/>
      <c r="K10" s="470"/>
    </row>
    <row r="11" spans="1:12" ht="15" customHeight="1" x14ac:dyDescent="0.3">
      <c r="A11" s="476"/>
      <c r="B11" s="76"/>
      <c r="C11" s="74"/>
      <c r="D11" s="74"/>
      <c r="E11" s="74"/>
      <c r="F11" s="74"/>
      <c r="G11" s="74"/>
      <c r="H11" s="74"/>
      <c r="I11" s="74"/>
      <c r="J11" s="74"/>
      <c r="K11" s="75"/>
    </row>
    <row r="12" spans="1:12" ht="15" customHeight="1" x14ac:dyDescent="0.3">
      <c r="A12" s="476"/>
      <c r="B12" s="117"/>
      <c r="C12" s="118"/>
      <c r="D12" s="118"/>
      <c r="E12" s="118"/>
      <c r="F12" s="118"/>
      <c r="G12" s="118"/>
      <c r="I12" s="118"/>
      <c r="J12" s="118"/>
      <c r="K12" s="120"/>
    </row>
    <row r="13" spans="1:12" ht="15" customHeight="1" x14ac:dyDescent="0.3">
      <c r="A13" s="476"/>
      <c r="B13" s="123" t="s">
        <v>244</v>
      </c>
      <c r="C13" s="118"/>
      <c r="D13" s="118"/>
      <c r="E13" s="118"/>
      <c r="F13" s="118"/>
      <c r="G13" s="124"/>
      <c r="H13" s="124"/>
      <c r="I13" s="124"/>
      <c r="J13" s="124"/>
      <c r="K13" s="125"/>
    </row>
    <row r="14" spans="1:12" ht="12.75" customHeight="1" x14ac:dyDescent="0.3">
      <c r="A14" s="476"/>
      <c r="B14" s="79"/>
      <c r="G14" s="465" t="s">
        <v>165</v>
      </c>
      <c r="H14" s="466"/>
      <c r="I14" s="466"/>
      <c r="J14" s="466"/>
      <c r="K14" s="467"/>
    </row>
    <row r="15" spans="1:12" ht="15" customHeight="1" x14ac:dyDescent="0.3">
      <c r="A15" s="477"/>
      <c r="B15" s="80"/>
      <c r="C15" s="81"/>
      <c r="D15" s="81"/>
      <c r="E15" s="81"/>
      <c r="F15" s="81"/>
      <c r="G15" s="81"/>
      <c r="H15" s="81"/>
      <c r="I15" s="81"/>
      <c r="J15" s="81"/>
      <c r="K15" s="82"/>
    </row>
    <row r="16" spans="1:12" ht="18" customHeight="1" x14ac:dyDescent="0.3"/>
    <row r="17" spans="1:12" ht="18" customHeight="1" x14ac:dyDescent="0.3"/>
    <row r="18" spans="1:12" ht="30" customHeight="1" x14ac:dyDescent="0.35">
      <c r="A18" s="478" t="s">
        <v>163</v>
      </c>
      <c r="B18" s="479"/>
      <c r="C18" s="479"/>
      <c r="D18" s="479"/>
      <c r="E18" s="479"/>
      <c r="F18" s="479"/>
      <c r="G18" s="479"/>
      <c r="H18" s="479"/>
      <c r="I18" s="479"/>
      <c r="J18" s="479"/>
      <c r="K18" s="479"/>
      <c r="L18" s="63"/>
    </row>
    <row r="19" spans="1:12" ht="15" customHeight="1" x14ac:dyDescent="0.3">
      <c r="A19" s="475" t="s">
        <v>161</v>
      </c>
      <c r="B19" s="65"/>
      <c r="C19" s="66"/>
      <c r="D19" s="66"/>
      <c r="E19" s="66"/>
      <c r="F19" s="66"/>
      <c r="G19" s="66"/>
      <c r="H19" s="66"/>
      <c r="I19" s="66"/>
      <c r="J19" s="66"/>
      <c r="K19" s="67"/>
    </row>
    <row r="20" spans="1:12" ht="15" customHeight="1" x14ac:dyDescent="0.3">
      <c r="A20" s="476"/>
      <c r="B20" s="117" t="s">
        <v>105</v>
      </c>
      <c r="C20" s="118"/>
      <c r="D20" s="118"/>
      <c r="E20" s="118"/>
      <c r="F20" s="118"/>
      <c r="G20" s="118"/>
      <c r="H20" s="118" t="s">
        <v>106</v>
      </c>
      <c r="I20" s="118"/>
      <c r="J20" s="118"/>
      <c r="K20" s="120"/>
    </row>
    <row r="21" spans="1:12" ht="15" customHeight="1" x14ac:dyDescent="0.3">
      <c r="A21" s="476"/>
      <c r="B21" s="117" t="s">
        <v>107</v>
      </c>
      <c r="C21" s="118"/>
      <c r="D21" s="118"/>
      <c r="E21" s="118"/>
      <c r="F21" s="118"/>
      <c r="G21" s="118"/>
      <c r="H21" s="118"/>
      <c r="I21" s="118"/>
      <c r="J21" s="118"/>
      <c r="K21" s="116" t="s">
        <v>164</v>
      </c>
    </row>
    <row r="22" spans="1:12" ht="15" customHeight="1" x14ac:dyDescent="0.3">
      <c r="A22" s="476"/>
      <c r="B22" s="117" t="s">
        <v>16</v>
      </c>
      <c r="C22" s="118"/>
      <c r="D22" s="118"/>
      <c r="E22" s="118"/>
      <c r="F22" s="118"/>
      <c r="G22" s="118"/>
      <c r="H22" s="118"/>
      <c r="I22" s="118"/>
      <c r="J22" s="118"/>
      <c r="K22" s="116" t="s">
        <v>102</v>
      </c>
    </row>
    <row r="23" spans="1:12" ht="15" customHeight="1" x14ac:dyDescent="0.3">
      <c r="A23" s="476"/>
      <c r="B23" s="117" t="s">
        <v>103</v>
      </c>
      <c r="C23" s="121"/>
      <c r="D23" s="121"/>
      <c r="E23" s="121"/>
      <c r="F23" s="121"/>
      <c r="G23" s="121"/>
      <c r="H23" s="121"/>
      <c r="I23" s="121"/>
      <c r="J23" s="121"/>
      <c r="K23" s="122"/>
    </row>
    <row r="24" spans="1:12" ht="12.75" customHeight="1" x14ac:dyDescent="0.3">
      <c r="A24" s="476"/>
      <c r="B24" s="472" t="s">
        <v>104</v>
      </c>
      <c r="C24" s="480"/>
      <c r="D24" s="480"/>
      <c r="E24" s="480"/>
      <c r="F24" s="480"/>
      <c r="G24" s="480"/>
      <c r="H24" s="480"/>
      <c r="I24" s="480"/>
      <c r="J24" s="480"/>
      <c r="K24" s="481"/>
    </row>
    <row r="25" spans="1:12" ht="15" customHeight="1" x14ac:dyDescent="0.3">
      <c r="A25" s="476"/>
      <c r="B25" s="482"/>
      <c r="C25" s="483"/>
      <c r="D25" s="483"/>
      <c r="E25" s="483"/>
      <c r="F25" s="483"/>
      <c r="G25" s="483"/>
      <c r="H25" s="483"/>
      <c r="I25" s="483"/>
      <c r="J25" s="483"/>
      <c r="K25" s="484"/>
    </row>
    <row r="26" spans="1:12" ht="15" customHeight="1" x14ac:dyDescent="0.3">
      <c r="A26" s="476"/>
      <c r="B26" s="76"/>
      <c r="C26" s="74"/>
      <c r="D26" s="74"/>
      <c r="E26" s="74"/>
      <c r="F26" s="74"/>
      <c r="G26" s="74"/>
      <c r="H26" s="74"/>
      <c r="I26" s="74"/>
      <c r="J26" s="74"/>
      <c r="K26" s="75"/>
    </row>
    <row r="27" spans="1:12" ht="15" customHeight="1" x14ac:dyDescent="0.3">
      <c r="A27" s="476"/>
      <c r="B27" s="117"/>
      <c r="C27" s="118"/>
      <c r="D27" s="118"/>
      <c r="E27" s="118"/>
      <c r="F27" s="118"/>
      <c r="G27" s="118"/>
      <c r="H27" s="118"/>
      <c r="I27" s="118"/>
      <c r="J27" s="118"/>
      <c r="K27" s="120"/>
    </row>
    <row r="28" spans="1:12" ht="15" customHeight="1" x14ac:dyDescent="0.3">
      <c r="A28" s="476"/>
      <c r="B28" s="123" t="s">
        <v>244</v>
      </c>
      <c r="C28" s="118"/>
      <c r="D28" s="118"/>
      <c r="E28" s="118"/>
      <c r="F28" s="118"/>
      <c r="G28" s="124"/>
      <c r="H28" s="124"/>
      <c r="I28" s="124"/>
      <c r="J28" s="124"/>
      <c r="K28" s="125"/>
    </row>
    <row r="29" spans="1:12" ht="12.75" customHeight="1" x14ac:dyDescent="0.3">
      <c r="A29" s="476"/>
      <c r="B29" s="79"/>
      <c r="G29" s="465" t="s">
        <v>165</v>
      </c>
      <c r="H29" s="466"/>
      <c r="I29" s="466"/>
      <c r="J29" s="466"/>
      <c r="K29" s="467"/>
    </row>
    <row r="30" spans="1:12" ht="45" customHeight="1" x14ac:dyDescent="0.3">
      <c r="A30" s="477"/>
      <c r="B30" s="80"/>
      <c r="C30" s="81"/>
      <c r="D30" s="81"/>
      <c r="E30" s="81"/>
      <c r="F30" s="81"/>
      <c r="G30" s="81"/>
      <c r="H30" s="81"/>
      <c r="I30" s="81"/>
      <c r="J30" s="81"/>
      <c r="K30" s="82"/>
    </row>
    <row r="31" spans="1:12" ht="18" customHeight="1" x14ac:dyDescent="0.3">
      <c r="A31" s="66"/>
      <c r="K31" s="83"/>
    </row>
    <row r="32" spans="1:12" ht="30" customHeight="1" x14ac:dyDescent="0.3">
      <c r="A32" s="456" t="s">
        <v>166</v>
      </c>
      <c r="B32" s="457"/>
      <c r="C32" s="457"/>
      <c r="D32" s="457"/>
      <c r="E32" s="457"/>
      <c r="F32" s="457"/>
      <c r="G32" s="457"/>
      <c r="H32" s="457"/>
      <c r="I32" s="457"/>
      <c r="J32" s="457"/>
      <c r="K32" s="458"/>
      <c r="L32" s="63"/>
    </row>
    <row r="33" spans="1:11" ht="15" customHeight="1" x14ac:dyDescent="0.3">
      <c r="A33" s="459"/>
      <c r="B33" s="460"/>
      <c r="C33" s="460"/>
      <c r="D33" s="460"/>
      <c r="E33" s="460"/>
      <c r="F33" s="460"/>
      <c r="G33" s="460"/>
      <c r="H33" s="460"/>
      <c r="I33" s="460"/>
      <c r="J33" s="460"/>
      <c r="K33" s="461"/>
    </row>
    <row r="34" spans="1:11" ht="15" customHeight="1" x14ac:dyDescent="0.3">
      <c r="A34" s="459"/>
      <c r="B34" s="460"/>
      <c r="C34" s="460"/>
      <c r="D34" s="460"/>
      <c r="E34" s="460"/>
      <c r="F34" s="460"/>
      <c r="G34" s="460"/>
      <c r="H34" s="460"/>
      <c r="I34" s="460"/>
      <c r="J34" s="460"/>
      <c r="K34" s="461"/>
    </row>
    <row r="35" spans="1:11" ht="15" customHeight="1" x14ac:dyDescent="0.3">
      <c r="A35" s="459"/>
      <c r="B35" s="460"/>
      <c r="C35" s="460"/>
      <c r="D35" s="460"/>
      <c r="E35" s="460"/>
      <c r="F35" s="460"/>
      <c r="G35" s="460"/>
      <c r="H35" s="460"/>
      <c r="I35" s="460"/>
      <c r="J35" s="460"/>
      <c r="K35" s="461"/>
    </row>
    <row r="36" spans="1:11" ht="69.75" customHeight="1" x14ac:dyDescent="0.3">
      <c r="A36" s="462"/>
      <c r="B36" s="463"/>
      <c r="C36" s="463"/>
      <c r="D36" s="463"/>
      <c r="E36" s="463"/>
      <c r="F36" s="463"/>
      <c r="G36" s="463"/>
      <c r="H36" s="463"/>
      <c r="I36" s="463"/>
      <c r="J36" s="463"/>
      <c r="K36" s="464"/>
    </row>
    <row r="37" spans="1:11" ht="15" customHeight="1" x14ac:dyDescent="0.3"/>
    <row r="38" spans="1:11" ht="15" customHeight="1" x14ac:dyDescent="0.3"/>
    <row r="39" spans="1:11" ht="15" customHeight="1" x14ac:dyDescent="0.3"/>
    <row r="40" spans="1:11" ht="15" customHeight="1" x14ac:dyDescent="0.3"/>
    <row r="41" spans="1:11" ht="15" customHeight="1" x14ac:dyDescent="0.3"/>
    <row r="42" spans="1:11" ht="15" customHeight="1" x14ac:dyDescent="0.3"/>
    <row r="43" spans="1:11" ht="15" customHeight="1" x14ac:dyDescent="0.3"/>
    <row r="44" spans="1:11" ht="15" customHeight="1" x14ac:dyDescent="0.3"/>
    <row r="45" spans="1:11" ht="15" customHeight="1" x14ac:dyDescent="0.3"/>
    <row r="46" spans="1:11" ht="15" customHeight="1" x14ac:dyDescent="0.3"/>
    <row r="47" spans="1:11" ht="15" customHeight="1" x14ac:dyDescent="0.3"/>
    <row r="48" spans="1:11" ht="15" customHeight="1" x14ac:dyDescent="0.3"/>
  </sheetData>
  <mergeCells count="10">
    <mergeCell ref="B1:K1"/>
    <mergeCell ref="A32:K36"/>
    <mergeCell ref="G14:K14"/>
    <mergeCell ref="B9:K10"/>
    <mergeCell ref="B7:K8"/>
    <mergeCell ref="A2:A15"/>
    <mergeCell ref="A18:K18"/>
    <mergeCell ref="A19:A30"/>
    <mergeCell ref="G29:K29"/>
    <mergeCell ref="B24:K25"/>
  </mergeCells>
  <phoneticPr fontId="0" type="noConversion"/>
  <printOptions horizontalCentered="1"/>
  <pageMargins left="0" right="0" top="0.39370078740157483" bottom="0.39370078740157483" header="0.31496062992125984" footer="0.31496062992125984"/>
  <pageSetup paperSize="9" orientation="portrait" horizontalDpi="300" verticalDpi="300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1D15-C4B8-4AFE-8D00-71FA2890947B}">
  <sheetPr>
    <pageSetUpPr fitToPage="1"/>
  </sheetPr>
  <dimension ref="B1:M43"/>
  <sheetViews>
    <sheetView showGridLines="0" view="pageBreakPreview" topLeftCell="A20" zoomScaleNormal="100" zoomScaleSheetLayoutView="100" workbookViewId="0">
      <selection activeCell="H38" sqref="H38"/>
    </sheetView>
  </sheetViews>
  <sheetFormatPr defaultRowHeight="13.2" x14ac:dyDescent="0.25"/>
  <cols>
    <col min="1" max="1" width="4.6640625" customWidth="1"/>
    <col min="2" max="2" width="5" customWidth="1"/>
    <col min="3" max="3" width="4.5546875" customWidth="1"/>
    <col min="4" max="4" width="66.6640625" customWidth="1"/>
    <col min="5" max="5" width="6.5546875" customWidth="1"/>
    <col min="6" max="6" width="6.44140625" customWidth="1"/>
    <col min="7" max="7" width="8.6640625" style="241" customWidth="1"/>
    <col min="8" max="9" width="8.5546875" style="241" customWidth="1"/>
    <col min="10" max="10" width="10.109375" style="93" customWidth="1"/>
    <col min="11" max="11" width="3.88671875" customWidth="1"/>
    <col min="12" max="12" width="7.33203125" customWidth="1"/>
    <col min="13" max="13" width="9.5546875" customWidth="1"/>
    <col min="14" max="14" width="3.33203125" customWidth="1"/>
  </cols>
  <sheetData>
    <row r="1" spans="2:13" ht="18" customHeight="1" x14ac:dyDescent="0.25">
      <c r="B1" s="485" t="s">
        <v>295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2:13" x14ac:dyDescent="0.25">
      <c r="B2" s="148"/>
      <c r="C2" s="148"/>
      <c r="D2" s="148"/>
      <c r="E2" s="148"/>
      <c r="F2" s="148"/>
      <c r="G2" s="156"/>
      <c r="H2" s="156"/>
      <c r="I2" s="156"/>
      <c r="J2" s="152"/>
      <c r="K2" s="148"/>
      <c r="L2" s="148"/>
      <c r="M2" s="148"/>
    </row>
    <row r="3" spans="2:13" s="30" customFormat="1" ht="30" customHeight="1" x14ac:dyDescent="0.3">
      <c r="B3" s="409" t="s">
        <v>294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1"/>
    </row>
    <row r="4" spans="2:13" s="30" customFormat="1" ht="12.9" customHeight="1" x14ac:dyDescent="0.25">
      <c r="B4" s="149"/>
      <c r="C4" s="149"/>
      <c r="D4" s="149"/>
      <c r="E4" s="150"/>
      <c r="F4" s="150"/>
      <c r="G4" s="236"/>
      <c r="H4" s="236"/>
      <c r="I4" s="236"/>
      <c r="J4" s="153"/>
      <c r="K4" s="149"/>
      <c r="L4" s="397"/>
      <c r="M4" s="397"/>
    </row>
    <row r="5" spans="2:13" ht="18" customHeight="1" x14ac:dyDescent="0.25">
      <c r="B5" s="412" t="s">
        <v>26</v>
      </c>
      <c r="C5" s="372" t="s">
        <v>253</v>
      </c>
      <c r="D5" s="372"/>
      <c r="E5" s="372"/>
      <c r="F5" s="372"/>
      <c r="G5" s="372"/>
      <c r="H5" s="372"/>
      <c r="I5" s="258" t="s">
        <v>125</v>
      </c>
      <c r="J5" s="246">
        <v>811.13</v>
      </c>
      <c r="L5" s="153"/>
      <c r="M5" s="154"/>
    </row>
    <row r="6" spans="2:13" ht="18" customHeight="1" x14ac:dyDescent="0.25">
      <c r="B6" s="412"/>
      <c r="C6" s="372" t="s">
        <v>254</v>
      </c>
      <c r="D6" s="372"/>
      <c r="E6" s="372"/>
      <c r="F6" s="372"/>
      <c r="G6" s="372"/>
      <c r="H6" s="372"/>
      <c r="I6" s="258" t="s">
        <v>125</v>
      </c>
      <c r="J6" s="247">
        <f>J5+15%*J5</f>
        <v>932.79949999999997</v>
      </c>
      <c r="K6" s="152" t="s">
        <v>27</v>
      </c>
      <c r="L6" s="153"/>
      <c r="M6" s="154"/>
    </row>
    <row r="7" spans="2:13" ht="24" customHeight="1" x14ac:dyDescent="0.25">
      <c r="B7" s="412"/>
      <c r="C7" s="398" t="s">
        <v>257</v>
      </c>
      <c r="D7" s="399"/>
      <c r="E7" s="399"/>
      <c r="F7" s="216"/>
      <c r="G7" s="219" t="s">
        <v>258</v>
      </c>
      <c r="H7" s="219" t="s">
        <v>259</v>
      </c>
      <c r="I7" s="259"/>
      <c r="J7" s="248"/>
      <c r="K7" s="152"/>
      <c r="L7" s="153"/>
      <c r="M7" s="154"/>
    </row>
    <row r="8" spans="2:13" s="221" customFormat="1" ht="18" customHeight="1" x14ac:dyDescent="0.25">
      <c r="B8" s="412"/>
      <c r="C8" s="391" t="s">
        <v>266</v>
      </c>
      <c r="D8" s="392"/>
      <c r="E8" s="228" t="s">
        <v>255</v>
      </c>
      <c r="F8" s="242">
        <v>5</v>
      </c>
      <c r="G8" s="238">
        <v>0.1</v>
      </c>
      <c r="H8" s="225">
        <f>IF($F8&gt;=3,((5-$F8)/(5-3)*7%+($F8-3)/(5-3)*10%),($F8-2)*7%)</f>
        <v>0.1</v>
      </c>
      <c r="I8" s="270" t="s">
        <v>125</v>
      </c>
      <c r="J8" s="272">
        <f>IF(H8&gt;0,$J$6*H8,0)</f>
        <v>93.279949999999999</v>
      </c>
      <c r="K8" s="156" t="s">
        <v>27</v>
      </c>
      <c r="L8" s="223"/>
      <c r="M8" s="222"/>
    </row>
    <row r="9" spans="2:13" s="221" customFormat="1" ht="18" customHeight="1" x14ac:dyDescent="0.25">
      <c r="B9" s="412"/>
      <c r="C9" s="373" t="s">
        <v>267</v>
      </c>
      <c r="D9" s="374"/>
      <c r="E9" s="228"/>
      <c r="F9" s="224"/>
      <c r="G9" s="238"/>
      <c r="H9" s="220"/>
      <c r="I9" s="270"/>
      <c r="J9" s="272"/>
      <c r="K9" s="156"/>
      <c r="L9" s="223"/>
      <c r="M9" s="222"/>
    </row>
    <row r="10" spans="2:13" ht="27.75" customHeight="1" x14ac:dyDescent="0.25">
      <c r="B10" s="412"/>
      <c r="C10" s="226"/>
      <c r="D10" s="375" t="s">
        <v>262</v>
      </c>
      <c r="E10" s="375"/>
      <c r="F10" s="376"/>
      <c r="G10" s="239">
        <v>0.04</v>
      </c>
      <c r="H10" s="403">
        <v>0.1</v>
      </c>
      <c r="I10" s="400" t="s">
        <v>125</v>
      </c>
      <c r="J10" s="406">
        <f>H10*J6</f>
        <v>93.279949999999999</v>
      </c>
      <c r="K10" s="155"/>
      <c r="L10" s="148"/>
      <c r="M10" s="148"/>
    </row>
    <row r="11" spans="2:13" ht="27.75" customHeight="1" x14ac:dyDescent="0.25">
      <c r="B11" s="412"/>
      <c r="C11" s="227"/>
      <c r="D11" s="375" t="s">
        <v>265</v>
      </c>
      <c r="E11" s="375"/>
      <c r="F11" s="376"/>
      <c r="G11" s="238">
        <v>0.06</v>
      </c>
      <c r="H11" s="404"/>
      <c r="I11" s="401"/>
      <c r="J11" s="407"/>
      <c r="K11" s="155" t="s">
        <v>27</v>
      </c>
      <c r="L11" s="148"/>
      <c r="M11" s="148"/>
    </row>
    <row r="12" spans="2:13" ht="27.75" customHeight="1" x14ac:dyDescent="0.25">
      <c r="B12" s="412"/>
      <c r="C12" s="227"/>
      <c r="D12" s="375" t="s">
        <v>263</v>
      </c>
      <c r="E12" s="375"/>
      <c r="F12" s="376"/>
      <c r="G12" s="238">
        <v>0.08</v>
      </c>
      <c r="H12" s="404"/>
      <c r="I12" s="401"/>
      <c r="J12" s="407"/>
      <c r="K12" s="152"/>
      <c r="L12" s="148"/>
      <c r="M12" s="148"/>
    </row>
    <row r="13" spans="2:13" ht="27.75" customHeight="1" x14ac:dyDescent="0.25">
      <c r="B13" s="412"/>
      <c r="C13" s="227"/>
      <c r="D13" s="375" t="s">
        <v>264</v>
      </c>
      <c r="E13" s="375"/>
      <c r="F13" s="376"/>
      <c r="G13" s="238">
        <v>0.1</v>
      </c>
      <c r="H13" s="405"/>
      <c r="I13" s="402"/>
      <c r="J13" s="408"/>
      <c r="K13" s="152"/>
      <c r="L13" s="148"/>
      <c r="M13" s="148"/>
    </row>
    <row r="14" spans="2:13" ht="18" customHeight="1" x14ac:dyDescent="0.25">
      <c r="B14" s="413"/>
      <c r="C14" s="393" t="s">
        <v>261</v>
      </c>
      <c r="D14" s="394"/>
      <c r="E14" s="394"/>
      <c r="F14" s="394"/>
      <c r="G14" s="395"/>
      <c r="H14" s="395"/>
      <c r="I14" s="394"/>
      <c r="J14" s="415"/>
      <c r="K14" s="152"/>
      <c r="L14" s="148"/>
      <c r="M14" s="148"/>
    </row>
    <row r="15" spans="2:13" s="221" customFormat="1" ht="18" customHeight="1" x14ac:dyDescent="0.25">
      <c r="B15" s="412"/>
      <c r="C15" s="389" t="s">
        <v>268</v>
      </c>
      <c r="D15" s="390"/>
      <c r="E15" s="390"/>
      <c r="F15" s="233"/>
      <c r="G15" s="238">
        <v>7.0000000000000007E-2</v>
      </c>
      <c r="H15" s="244">
        <v>7.0000000000000007E-2</v>
      </c>
      <c r="I15" s="270" t="s">
        <v>125</v>
      </c>
      <c r="J15" s="272">
        <f>H15*$J$6</f>
        <v>65.29596500000001</v>
      </c>
      <c r="K15" s="156" t="s">
        <v>27</v>
      </c>
      <c r="L15" s="222"/>
      <c r="M15" s="222"/>
    </row>
    <row r="16" spans="2:13" s="221" customFormat="1" ht="23.25" customHeight="1" x14ac:dyDescent="0.25">
      <c r="B16" s="412"/>
      <c r="C16" s="391" t="s">
        <v>269</v>
      </c>
      <c r="D16" s="392"/>
      <c r="E16" s="392"/>
      <c r="F16" s="218"/>
      <c r="G16" s="238">
        <v>3.5000000000000003E-2</v>
      </c>
      <c r="H16" s="244">
        <v>3.5000000000000003E-2</v>
      </c>
      <c r="I16" s="270" t="s">
        <v>125</v>
      </c>
      <c r="J16" s="272">
        <f t="shared" ref="J16:J24" si="0">H16*$J$6</f>
        <v>32.647982500000005</v>
      </c>
      <c r="K16" s="156" t="s">
        <v>27</v>
      </c>
      <c r="L16" s="222"/>
      <c r="M16" s="222"/>
    </row>
    <row r="17" spans="2:13" s="221" customFormat="1" ht="23.25" customHeight="1" x14ac:dyDescent="0.25">
      <c r="B17" s="412"/>
      <c r="C17" s="391" t="s">
        <v>270</v>
      </c>
      <c r="D17" s="392"/>
      <c r="E17" s="392"/>
      <c r="F17" s="232"/>
      <c r="G17" s="238">
        <v>0.04</v>
      </c>
      <c r="H17" s="244">
        <v>0.04</v>
      </c>
      <c r="I17" s="270" t="s">
        <v>125</v>
      </c>
      <c r="J17" s="272">
        <f t="shared" si="0"/>
        <v>37.311979999999998</v>
      </c>
      <c r="K17" s="156" t="s">
        <v>27</v>
      </c>
      <c r="L17" s="222"/>
      <c r="M17" s="222"/>
    </row>
    <row r="18" spans="2:13" s="221" customFormat="1" ht="18" customHeight="1" x14ac:dyDescent="0.25">
      <c r="B18" s="412"/>
      <c r="C18" s="391" t="s">
        <v>271</v>
      </c>
      <c r="D18" s="392"/>
      <c r="E18" s="392"/>
      <c r="F18" s="234"/>
      <c r="G18" s="238">
        <v>0.1</v>
      </c>
      <c r="H18" s="244">
        <v>0.1</v>
      </c>
      <c r="I18" s="270" t="s">
        <v>125</v>
      </c>
      <c r="J18" s="272">
        <f t="shared" si="0"/>
        <v>93.279949999999999</v>
      </c>
      <c r="K18" s="156" t="s">
        <v>27</v>
      </c>
      <c r="L18" s="222"/>
      <c r="M18" s="222"/>
    </row>
    <row r="19" spans="2:13" s="221" customFormat="1" ht="27.75" customHeight="1" x14ac:dyDescent="0.25">
      <c r="B19" s="412"/>
      <c r="C19" s="391" t="s">
        <v>272</v>
      </c>
      <c r="D19" s="392"/>
      <c r="E19" s="392"/>
      <c r="F19" s="416"/>
      <c r="G19" s="238">
        <v>0.1</v>
      </c>
      <c r="H19" s="244">
        <v>0.1</v>
      </c>
      <c r="I19" s="270" t="s">
        <v>125</v>
      </c>
      <c r="J19" s="272">
        <f t="shared" si="0"/>
        <v>93.279949999999999</v>
      </c>
      <c r="K19" s="156" t="s">
        <v>27</v>
      </c>
      <c r="L19" s="222"/>
      <c r="M19" s="222"/>
    </row>
    <row r="20" spans="2:13" ht="18" customHeight="1" x14ac:dyDescent="0.25">
      <c r="B20" s="412"/>
      <c r="C20" s="381" t="s">
        <v>273</v>
      </c>
      <c r="D20" s="382"/>
      <c r="E20" s="382"/>
      <c r="F20" s="382"/>
      <c r="G20" s="243"/>
      <c r="H20" s="254"/>
      <c r="I20" s="260"/>
      <c r="J20" s="246"/>
      <c r="K20" s="152"/>
      <c r="L20" s="148"/>
      <c r="M20" s="148"/>
    </row>
    <row r="21" spans="2:13" s="119" customFormat="1" ht="18" customHeight="1" x14ac:dyDescent="0.25">
      <c r="B21" s="412"/>
      <c r="C21" s="227"/>
      <c r="D21" s="377" t="s">
        <v>275</v>
      </c>
      <c r="E21" s="377"/>
      <c r="F21" s="217"/>
      <c r="G21" s="235">
        <v>0.03</v>
      </c>
      <c r="H21" s="403">
        <v>8.5000000000000006E-2</v>
      </c>
      <c r="I21" s="486" t="s">
        <v>125</v>
      </c>
      <c r="J21" s="406">
        <f>H21*J6</f>
        <v>79.287957500000005</v>
      </c>
      <c r="K21" s="156"/>
      <c r="L21" s="157"/>
      <c r="M21" s="157"/>
    </row>
    <row r="22" spans="2:13" s="119" customFormat="1" ht="18" customHeight="1" x14ac:dyDescent="0.25">
      <c r="B22" s="412"/>
      <c r="C22" s="227"/>
      <c r="D22" s="377" t="s">
        <v>276</v>
      </c>
      <c r="E22" s="377"/>
      <c r="F22" s="217"/>
      <c r="G22" s="235">
        <v>5.5E-2</v>
      </c>
      <c r="H22" s="404"/>
      <c r="I22" s="401"/>
      <c r="J22" s="407"/>
      <c r="K22" s="156" t="s">
        <v>27</v>
      </c>
      <c r="L22" s="157"/>
      <c r="M22" s="157"/>
    </row>
    <row r="23" spans="2:13" s="119" customFormat="1" ht="18" customHeight="1" x14ac:dyDescent="0.25">
      <c r="B23" s="412"/>
      <c r="C23" s="227"/>
      <c r="D23" s="377" t="s">
        <v>241</v>
      </c>
      <c r="E23" s="377"/>
      <c r="F23" s="217"/>
      <c r="G23" s="230">
        <v>8.5000000000000006E-2</v>
      </c>
      <c r="H23" s="405"/>
      <c r="I23" s="402"/>
      <c r="J23" s="408"/>
      <c r="K23" s="158"/>
      <c r="L23" s="159"/>
      <c r="M23" s="159"/>
    </row>
    <row r="24" spans="2:13" ht="18" customHeight="1" x14ac:dyDescent="0.25">
      <c r="B24" s="412"/>
      <c r="C24" s="381" t="s">
        <v>274</v>
      </c>
      <c r="D24" s="382"/>
      <c r="E24" s="382"/>
      <c r="F24" s="215"/>
      <c r="G24" s="238">
        <v>0.08</v>
      </c>
      <c r="H24" s="244">
        <v>0.08</v>
      </c>
      <c r="I24" s="258" t="s">
        <v>125</v>
      </c>
      <c r="J24" s="246">
        <f t="shared" si="0"/>
        <v>74.623959999999997</v>
      </c>
      <c r="K24" s="155" t="s">
        <v>28</v>
      </c>
      <c r="L24" s="161"/>
      <c r="M24" s="162"/>
    </row>
    <row r="25" spans="2:13" ht="18" customHeight="1" x14ac:dyDescent="0.25">
      <c r="B25" s="412"/>
      <c r="C25" s="417" t="s">
        <v>256</v>
      </c>
      <c r="D25" s="417"/>
      <c r="E25" s="417"/>
      <c r="F25" s="417"/>
      <c r="G25" s="417"/>
      <c r="H25" s="417"/>
      <c r="I25" s="271" t="s">
        <v>125</v>
      </c>
      <c r="J25" s="247">
        <f>J6+J8+J10+J15+J16+J17+J18+J19+J21+J24</f>
        <v>1595.087145</v>
      </c>
      <c r="K25" s="158" t="s">
        <v>27</v>
      </c>
      <c r="L25" s="273" t="s">
        <v>286</v>
      </c>
      <c r="M25" s="274">
        <f>J6+J6*(G8+G13+G15+G16+G17+G18+G19+G23+G24)</f>
        <v>1595.087145</v>
      </c>
    </row>
    <row r="26" spans="2:13" ht="18" customHeight="1" x14ac:dyDescent="0.25">
      <c r="B26" s="148"/>
      <c r="C26" s="148"/>
      <c r="D26" s="148"/>
      <c r="E26" s="148"/>
      <c r="F26" s="148"/>
      <c r="G26" s="156"/>
      <c r="H26" s="255"/>
      <c r="I26" s="156"/>
      <c r="J26" s="249"/>
      <c r="K26" s="160"/>
      <c r="L26" s="161"/>
      <c r="M26" s="163"/>
    </row>
    <row r="27" spans="2:13" ht="18" customHeight="1" x14ac:dyDescent="0.25">
      <c r="B27" s="431" t="s">
        <v>29</v>
      </c>
      <c r="C27" s="381" t="s">
        <v>281</v>
      </c>
      <c r="D27" s="429"/>
      <c r="E27" s="429"/>
      <c r="F27" s="429"/>
      <c r="G27" s="429"/>
      <c r="H27" s="429"/>
      <c r="I27" s="429"/>
      <c r="J27" s="430"/>
      <c r="K27" s="160"/>
      <c r="L27" s="160"/>
      <c r="M27" s="160"/>
    </row>
    <row r="28" spans="2:13" s="221" customFormat="1" ht="18" customHeight="1" x14ac:dyDescent="0.25">
      <c r="B28" s="432"/>
      <c r="C28" s="262"/>
      <c r="D28" s="414" t="s">
        <v>278</v>
      </c>
      <c r="E28" s="414"/>
      <c r="F28" s="263"/>
      <c r="G28" s="229">
        <v>0.15</v>
      </c>
      <c r="H28" s="403">
        <v>0.15</v>
      </c>
      <c r="I28" s="400" t="s">
        <v>125</v>
      </c>
      <c r="J28" s="406">
        <f>H28*J25</f>
        <v>239.26307174999999</v>
      </c>
      <c r="K28" s="264" t="s">
        <v>27</v>
      </c>
      <c r="L28" s="264"/>
      <c r="M28" s="264"/>
    </row>
    <row r="29" spans="2:13" s="221" customFormat="1" ht="18" customHeight="1" x14ac:dyDescent="0.25">
      <c r="B29" s="432"/>
      <c r="C29" s="262"/>
      <c r="D29" s="414" t="s">
        <v>279</v>
      </c>
      <c r="E29" s="414"/>
      <c r="F29" s="263"/>
      <c r="G29" s="229">
        <v>0.14000000000000001</v>
      </c>
      <c r="H29" s="405"/>
      <c r="I29" s="402"/>
      <c r="J29" s="408"/>
      <c r="K29" s="264"/>
      <c r="L29" s="264"/>
      <c r="M29" s="264"/>
    </row>
    <row r="30" spans="2:13" s="221" customFormat="1" ht="18" customHeight="1" x14ac:dyDescent="0.25">
      <c r="B30" s="432"/>
      <c r="C30" s="386" t="s">
        <v>280</v>
      </c>
      <c r="D30" s="387"/>
      <c r="E30" s="387"/>
      <c r="F30" s="388"/>
      <c r="G30" s="251"/>
      <c r="H30" s="256"/>
      <c r="I30" s="257"/>
      <c r="J30" s="252"/>
      <c r="K30" s="264"/>
      <c r="L30" s="264"/>
      <c r="M30" s="264"/>
    </row>
    <row r="31" spans="2:13" s="221" customFormat="1" ht="18" customHeight="1" x14ac:dyDescent="0.25">
      <c r="B31" s="432"/>
      <c r="C31" s="418" t="s">
        <v>282</v>
      </c>
      <c r="D31" s="419"/>
      <c r="E31" s="245"/>
      <c r="F31" s="263"/>
      <c r="G31" s="229">
        <v>1.4999999999999999E-2</v>
      </c>
      <c r="H31" s="244">
        <v>1.4999999999999999E-2</v>
      </c>
      <c r="I31" s="270" t="s">
        <v>125</v>
      </c>
      <c r="J31" s="272">
        <f>H31*$J$25</f>
        <v>23.926307174999998</v>
      </c>
      <c r="K31" s="264" t="s">
        <v>27</v>
      </c>
      <c r="L31" s="264"/>
      <c r="M31" s="264"/>
    </row>
    <row r="32" spans="2:13" s="221" customFormat="1" ht="18" customHeight="1" x14ac:dyDescent="0.25">
      <c r="B32" s="432"/>
      <c r="C32" s="383" t="s">
        <v>283</v>
      </c>
      <c r="D32" s="384"/>
      <c r="E32" s="384"/>
      <c r="F32" s="265"/>
      <c r="G32" s="229">
        <v>0.05</v>
      </c>
      <c r="H32" s="244">
        <v>0.05</v>
      </c>
      <c r="I32" s="270" t="s">
        <v>125</v>
      </c>
      <c r="J32" s="272">
        <f>H32*$J$25</f>
        <v>79.754357249999998</v>
      </c>
      <c r="K32" s="264" t="s">
        <v>27</v>
      </c>
      <c r="L32" s="264"/>
      <c r="M32" s="264"/>
    </row>
    <row r="33" spans="2:13" s="221" customFormat="1" ht="26.1" customHeight="1" x14ac:dyDescent="0.25">
      <c r="B33" s="432"/>
      <c r="C33" s="379" t="s">
        <v>284</v>
      </c>
      <c r="D33" s="385"/>
      <c r="E33" s="385"/>
      <c r="F33" s="266"/>
      <c r="G33" s="229">
        <v>1.4999999999999999E-2</v>
      </c>
      <c r="H33" s="244">
        <v>1.4999999999999999E-2</v>
      </c>
      <c r="I33" s="270" t="s">
        <v>125</v>
      </c>
      <c r="J33" s="272">
        <f>H33*$J$25</f>
        <v>23.926307174999998</v>
      </c>
      <c r="K33" s="264" t="s">
        <v>27</v>
      </c>
      <c r="L33" s="267"/>
      <c r="M33" s="264"/>
    </row>
    <row r="34" spans="2:13" s="221" customFormat="1" ht="18" customHeight="1" x14ac:dyDescent="0.25">
      <c r="B34" s="433"/>
      <c r="C34" s="379" t="s">
        <v>285</v>
      </c>
      <c r="D34" s="380"/>
      <c r="E34" s="380"/>
      <c r="F34" s="265"/>
      <c r="G34" s="229">
        <v>0.02</v>
      </c>
      <c r="H34" s="244">
        <v>0.02</v>
      </c>
      <c r="I34" s="270" t="s">
        <v>125</v>
      </c>
      <c r="J34" s="272">
        <f>H34*$J$25</f>
        <v>31.901742899999999</v>
      </c>
      <c r="K34" s="264" t="s">
        <v>28</v>
      </c>
      <c r="L34" s="264"/>
      <c r="M34" s="268"/>
    </row>
    <row r="35" spans="2:13" s="221" customFormat="1" ht="18" customHeight="1" x14ac:dyDescent="0.25">
      <c r="B35" s="269"/>
      <c r="C35" s="269"/>
      <c r="D35" s="269"/>
      <c r="E35" s="269"/>
      <c r="F35" s="269"/>
      <c r="G35" s="269"/>
      <c r="H35" s="269"/>
      <c r="I35" s="269"/>
      <c r="J35" s="269"/>
      <c r="K35" s="269"/>
      <c r="L35" s="264"/>
      <c r="M35" s="268"/>
    </row>
    <row r="36" spans="2:13" s="221" customFormat="1" ht="18" customHeight="1" x14ac:dyDescent="0.25">
      <c r="B36" s="420" t="s">
        <v>277</v>
      </c>
      <c r="C36" s="421"/>
      <c r="D36" s="421"/>
      <c r="E36" s="421"/>
      <c r="F36" s="421"/>
      <c r="G36" s="421"/>
      <c r="H36" s="422"/>
      <c r="I36" s="271" t="s">
        <v>125</v>
      </c>
      <c r="J36" s="276">
        <f>J25+J28+J31+J32+J33+J34</f>
        <v>1993.8589312500001</v>
      </c>
      <c r="K36" s="264"/>
      <c r="L36" s="273" t="s">
        <v>286</v>
      </c>
      <c r="M36" s="274">
        <f>M25+M25*(G28+G31+G32+G33+G34)</f>
        <v>1993.8589312499998</v>
      </c>
    </row>
    <row r="37" spans="2:13" x14ac:dyDescent="0.25">
      <c r="B37" s="148"/>
      <c r="C37" s="165"/>
      <c r="D37" s="165"/>
      <c r="E37" s="165"/>
      <c r="F37" s="165"/>
      <c r="G37" s="240"/>
      <c r="H37" s="240"/>
      <c r="I37" s="261"/>
      <c r="J37" s="250"/>
      <c r="K37" s="160"/>
      <c r="L37" s="161"/>
      <c r="M37" s="162"/>
    </row>
    <row r="38" spans="2:13" ht="16.5" customHeight="1" x14ac:dyDescent="0.25">
      <c r="B38" s="426" t="s">
        <v>252</v>
      </c>
      <c r="C38" s="427"/>
      <c r="D38" s="427"/>
      <c r="E38" s="427"/>
      <c r="F38" s="427"/>
      <c r="G38" s="427"/>
      <c r="H38" s="275" t="s">
        <v>288</v>
      </c>
      <c r="I38" s="271" t="s">
        <v>125</v>
      </c>
      <c r="J38" s="247">
        <f>IF(H38="Sì",M38,0)</f>
        <v>530.80999999999995</v>
      </c>
      <c r="K38" s="160"/>
      <c r="L38" s="273" t="s">
        <v>290</v>
      </c>
      <c r="M38" s="274">
        <v>530.80999999999995</v>
      </c>
    </row>
    <row r="39" spans="2:13" ht="16.5" customHeight="1" x14ac:dyDescent="0.25">
      <c r="G39"/>
      <c r="H39"/>
      <c r="I39"/>
      <c r="J39"/>
    </row>
    <row r="40" spans="2:13" ht="16.5" customHeight="1" x14ac:dyDescent="0.25">
      <c r="B40" s="423" t="s">
        <v>287</v>
      </c>
      <c r="C40" s="424"/>
      <c r="D40" s="424"/>
      <c r="E40" s="424"/>
      <c r="F40" s="424"/>
      <c r="G40" s="424"/>
      <c r="H40" s="425"/>
      <c r="I40" s="271" t="s">
        <v>125</v>
      </c>
      <c r="J40" s="247">
        <f>J36+J38</f>
        <v>2524.6689312500002</v>
      </c>
      <c r="K40" s="160"/>
      <c r="L40" s="273" t="s">
        <v>286</v>
      </c>
      <c r="M40" s="274">
        <f>M36+J38</f>
        <v>2524.6689312499998</v>
      </c>
    </row>
    <row r="41" spans="2:13" ht="12.75" customHeight="1" x14ac:dyDescent="0.25">
      <c r="B41" s="253"/>
      <c r="C41" s="253"/>
      <c r="D41" s="253"/>
      <c r="E41" s="253"/>
      <c r="F41" s="253"/>
      <c r="G41" s="253"/>
      <c r="H41" s="253"/>
      <c r="I41" s="261"/>
      <c r="J41" s="250"/>
      <c r="K41" s="160"/>
      <c r="L41" s="161"/>
      <c r="M41" s="162"/>
    </row>
    <row r="42" spans="2:13" ht="12.75" customHeight="1" x14ac:dyDescent="0.25">
      <c r="B42" s="253"/>
      <c r="C42" s="253"/>
      <c r="D42" s="253"/>
      <c r="E42" s="253"/>
      <c r="F42" s="253"/>
      <c r="G42" s="253"/>
      <c r="H42" s="253"/>
      <c r="I42" s="261"/>
      <c r="J42" s="250"/>
      <c r="K42" s="160"/>
      <c r="L42" s="161"/>
      <c r="M42" s="162"/>
    </row>
    <row r="43" spans="2:13" x14ac:dyDescent="0.25">
      <c r="B43" s="148"/>
      <c r="C43" s="148"/>
      <c r="D43" s="148"/>
      <c r="E43" s="148"/>
      <c r="F43" s="148"/>
      <c r="G43" s="378" t="s">
        <v>260</v>
      </c>
      <c r="H43" s="378"/>
      <c r="I43" s="378"/>
      <c r="J43" s="378"/>
      <c r="K43" s="160"/>
      <c r="L43" s="161"/>
      <c r="M43" s="160"/>
    </row>
  </sheetData>
  <sheetProtection algorithmName="SHA-512" hashValue="RnMsNAA899u5aouWBDuVVL/Z4s6wcvYUYHvmOI21C4pis9KEQ7ELkC4J0FJOFoibzIs7TXgL89ZWJQrSgWVbmQ==" saltValue="/38ns36jR5C62IYULsM+3Q==" spinCount="100000" sheet="1" formatCells="0" formatColumns="0" formatRows="0" insertColumns="0" insertRows="0"/>
  <mergeCells count="50">
    <mergeCell ref="B36:H36"/>
    <mergeCell ref="B38:G38"/>
    <mergeCell ref="B40:H40"/>
    <mergeCell ref="G43:J43"/>
    <mergeCell ref="B27:B34"/>
    <mergeCell ref="C27:J27"/>
    <mergeCell ref="D28:E28"/>
    <mergeCell ref="H28:H29"/>
    <mergeCell ref="C30:F30"/>
    <mergeCell ref="C31:D31"/>
    <mergeCell ref="C32:E32"/>
    <mergeCell ref="C33:E33"/>
    <mergeCell ref="C34:E34"/>
    <mergeCell ref="C24:E24"/>
    <mergeCell ref="C25:H25"/>
    <mergeCell ref="I21:I23"/>
    <mergeCell ref="I28:I29"/>
    <mergeCell ref="J28:J29"/>
    <mergeCell ref="D29:E29"/>
    <mergeCell ref="G14:H14"/>
    <mergeCell ref="I14:J14"/>
    <mergeCell ref="H21:H23"/>
    <mergeCell ref="J21:J23"/>
    <mergeCell ref="D22:E22"/>
    <mergeCell ref="D23:E23"/>
    <mergeCell ref="D21:E21"/>
    <mergeCell ref="C19:F19"/>
    <mergeCell ref="C20:F20"/>
    <mergeCell ref="B1:M1"/>
    <mergeCell ref="B3:M3"/>
    <mergeCell ref="L4:M4"/>
    <mergeCell ref="B5:B25"/>
    <mergeCell ref="C5:H5"/>
    <mergeCell ref="C6:H6"/>
    <mergeCell ref="C7:E7"/>
    <mergeCell ref="C8:D8"/>
    <mergeCell ref="D10:F10"/>
    <mergeCell ref="H10:H13"/>
    <mergeCell ref="I10:I13"/>
    <mergeCell ref="J10:J13"/>
    <mergeCell ref="D11:F11"/>
    <mergeCell ref="C9:D9"/>
    <mergeCell ref="C15:E15"/>
    <mergeCell ref="C16:E16"/>
    <mergeCell ref="C17:E17"/>
    <mergeCell ref="C18:E18"/>
    <mergeCell ref="D12:F12"/>
    <mergeCell ref="D13:F13"/>
    <mergeCell ref="C14:D14"/>
    <mergeCell ref="E14:F14"/>
  </mergeCells>
  <phoneticPr fontId="35" type="noConversion"/>
  <dataValidations count="4">
    <dataValidation type="list" allowBlank="1" showInputMessage="1" showErrorMessage="1" sqref="H38" xr:uid="{7F2813F5-7ABB-4775-9120-2C4FF09A83A0}">
      <formula1>acquisto</formula1>
    </dataValidation>
    <dataValidation type="list" allowBlank="1" showInputMessage="1" showErrorMessage="1" sqref="H28:H29" xr:uid="{7942DEAF-133E-483E-A2A4-EAD325C714A1}">
      <formula1>SOGLIA</formula1>
    </dataValidation>
    <dataValidation type="list" allowBlank="1" showInputMessage="1" showErrorMessage="1" sqref="H21:H23" xr:uid="{4F2F5F65-87E7-49CD-AF74-80A0E845C785}">
      <formula1>sismica</formula1>
    </dataValidation>
    <dataValidation type="list" allowBlank="1" showInputMessage="1" showErrorMessage="1" sqref="H10:H13" xr:uid="{5C543298-33F8-4FD2-A97E-2EB5D9F267EA}">
      <formula1>APE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69" orientation="landscape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F321-31EC-42E5-A4B2-3F189E48F0EB}">
  <sheetPr>
    <pageSetUpPr fitToPage="1"/>
  </sheetPr>
  <dimension ref="A1:S50"/>
  <sheetViews>
    <sheetView showGridLines="0" view="pageBreakPreview" topLeftCell="B1" zoomScaleNormal="91" zoomScaleSheetLayoutView="100" workbookViewId="0">
      <selection activeCell="K13" sqref="K13:K17"/>
    </sheetView>
  </sheetViews>
  <sheetFormatPr defaultRowHeight="13.2" x14ac:dyDescent="0.25"/>
  <cols>
    <col min="1" max="1" width="2.5546875" customWidth="1"/>
    <col min="2" max="2" width="1.44140625" customWidth="1"/>
    <col min="3" max="3" width="5" customWidth="1"/>
    <col min="4" max="4" width="4.6640625" customWidth="1"/>
    <col min="5" max="5" width="4.88671875" customWidth="1"/>
    <col min="6" max="6" width="5" customWidth="1"/>
    <col min="7" max="7" width="4.5546875" customWidth="1"/>
    <col min="9" max="9" width="11.109375" customWidth="1"/>
    <col min="10" max="10" width="10.5546875" customWidth="1"/>
    <col min="11" max="11" width="10.44140625" customWidth="1"/>
    <col min="12" max="12" width="10.6640625" customWidth="1"/>
    <col min="13" max="13" width="13.6640625" customWidth="1"/>
    <col min="14" max="14" width="14.109375" customWidth="1"/>
    <col min="15" max="15" width="10.88671875" customWidth="1"/>
    <col min="16" max="17" width="14" customWidth="1"/>
    <col min="18" max="18" width="16.88671875" customWidth="1"/>
    <col min="19" max="19" width="1.88671875" customWidth="1"/>
  </cols>
  <sheetData>
    <row r="1" spans="1:19" ht="30" customHeight="1" x14ac:dyDescent="0.25">
      <c r="C1" s="487" t="s">
        <v>217</v>
      </c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</row>
    <row r="2" spans="1:19" ht="12" customHeight="1" x14ac:dyDescent="0.25"/>
    <row r="3" spans="1:19" s="128" customFormat="1" ht="18.600000000000001" x14ac:dyDescent="0.35">
      <c r="C3" s="132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4"/>
    </row>
    <row r="4" spans="1:19" s="128" customFormat="1" ht="18.600000000000001" x14ac:dyDescent="0.35">
      <c r="C4" s="129" t="s">
        <v>235</v>
      </c>
      <c r="D4" s="130"/>
      <c r="E4" s="130"/>
      <c r="F4" s="130"/>
      <c r="G4" s="130"/>
      <c r="H4" s="488" t="s">
        <v>204</v>
      </c>
      <c r="I4" s="488"/>
      <c r="J4" s="488"/>
      <c r="K4" s="488"/>
      <c r="L4" s="488"/>
      <c r="M4" s="488"/>
      <c r="N4" s="488"/>
      <c r="O4" s="488"/>
      <c r="P4" s="488"/>
      <c r="Q4" s="138"/>
      <c r="R4" s="131"/>
    </row>
    <row r="5" spans="1:19" s="128" customFormat="1" ht="18.600000000000001" x14ac:dyDescent="0.35">
      <c r="C5" s="129"/>
      <c r="D5" s="130"/>
      <c r="E5" s="130"/>
      <c r="F5" s="130"/>
      <c r="G5" s="130"/>
      <c r="H5" s="488" t="s">
        <v>296</v>
      </c>
      <c r="I5" s="488"/>
      <c r="J5" s="488"/>
      <c r="K5" s="488"/>
      <c r="L5" s="488"/>
      <c r="M5" s="488"/>
      <c r="N5" s="488"/>
      <c r="O5" s="488"/>
      <c r="P5" s="488"/>
      <c r="Q5" s="138"/>
      <c r="R5" s="131"/>
    </row>
    <row r="6" spans="1:19" s="128" customFormat="1" ht="15.75" customHeight="1" x14ac:dyDescent="0.35">
      <c r="C6" s="13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7"/>
    </row>
    <row r="7" spans="1:19" ht="36.75" customHeight="1" x14ac:dyDescent="0.25">
      <c r="A7" s="435"/>
      <c r="C7" s="436" t="s">
        <v>155</v>
      </c>
      <c r="D7" s="436" t="s">
        <v>156</v>
      </c>
      <c r="E7" s="436" t="s">
        <v>158</v>
      </c>
      <c r="F7" s="436" t="s">
        <v>157</v>
      </c>
      <c r="G7" s="436" t="s">
        <v>143</v>
      </c>
      <c r="H7" s="176" t="s">
        <v>205</v>
      </c>
      <c r="I7" s="452" t="s">
        <v>215</v>
      </c>
      <c r="J7" s="453"/>
      <c r="K7" s="447" t="s">
        <v>232</v>
      </c>
      <c r="L7" s="175" t="s">
        <v>213</v>
      </c>
      <c r="M7" s="447" t="s">
        <v>233</v>
      </c>
      <c r="N7" s="447" t="s">
        <v>293</v>
      </c>
      <c r="O7" s="442" t="s">
        <v>206</v>
      </c>
      <c r="P7" s="442" t="s">
        <v>207</v>
      </c>
      <c r="Q7" s="454" t="s">
        <v>251</v>
      </c>
      <c r="R7" s="442" t="s">
        <v>208</v>
      </c>
    </row>
    <row r="8" spans="1:19" x14ac:dyDescent="0.25">
      <c r="A8" s="435"/>
      <c r="C8" s="437"/>
      <c r="D8" s="437"/>
      <c r="E8" s="437"/>
      <c r="F8" s="437"/>
      <c r="G8" s="437"/>
      <c r="H8" s="177" t="s">
        <v>209</v>
      </c>
      <c r="I8" s="445" t="s">
        <v>250</v>
      </c>
      <c r="J8" s="446"/>
      <c r="K8" s="448"/>
      <c r="L8" s="178" t="s">
        <v>216</v>
      </c>
      <c r="M8" s="448"/>
      <c r="N8" s="448"/>
      <c r="O8" s="443"/>
      <c r="P8" s="443"/>
      <c r="Q8" s="443"/>
      <c r="R8" s="443"/>
    </row>
    <row r="9" spans="1:19" x14ac:dyDescent="0.25">
      <c r="A9" s="435"/>
      <c r="C9" s="438"/>
      <c r="D9" s="438"/>
      <c r="E9" s="438"/>
      <c r="F9" s="438"/>
      <c r="G9" s="438"/>
      <c r="H9" s="179" t="s">
        <v>212</v>
      </c>
      <c r="I9" s="199" t="s">
        <v>159</v>
      </c>
      <c r="J9" s="199" t="s">
        <v>210</v>
      </c>
      <c r="K9" s="180" t="s">
        <v>160</v>
      </c>
      <c r="L9" s="203"/>
      <c r="M9" s="200" t="s">
        <v>203</v>
      </c>
      <c r="N9" s="450"/>
      <c r="O9" s="444"/>
      <c r="P9" s="180" t="s">
        <v>211</v>
      </c>
      <c r="Q9" s="180"/>
      <c r="R9" s="444"/>
    </row>
    <row r="10" spans="1:19" x14ac:dyDescent="0.25">
      <c r="A10" s="435"/>
      <c r="C10" s="181"/>
      <c r="D10" s="181"/>
      <c r="E10" s="181"/>
      <c r="F10" s="181"/>
      <c r="G10" s="181"/>
      <c r="H10" s="152"/>
      <c r="I10" s="152"/>
      <c r="J10" s="152"/>
      <c r="K10" s="148"/>
      <c r="L10" s="148"/>
      <c r="M10" s="148"/>
      <c r="N10" s="148"/>
      <c r="O10" s="148"/>
      <c r="P10" s="148"/>
      <c r="Q10" s="148"/>
      <c r="R10" s="148"/>
    </row>
    <row r="11" spans="1:19" x14ac:dyDescent="0.25">
      <c r="A11" s="435"/>
      <c r="B11" s="93"/>
      <c r="C11" s="151">
        <v>1</v>
      </c>
      <c r="D11" s="151">
        <v>2</v>
      </c>
      <c r="E11" s="151">
        <v>3</v>
      </c>
      <c r="F11" s="151">
        <v>4</v>
      </c>
      <c r="G11" s="151">
        <v>5</v>
      </c>
      <c r="H11" s="151">
        <v>6</v>
      </c>
      <c r="I11" s="151">
        <v>7</v>
      </c>
      <c r="J11" s="151">
        <v>8</v>
      </c>
      <c r="K11" s="151">
        <v>9</v>
      </c>
      <c r="L11" s="151">
        <v>10</v>
      </c>
      <c r="M11" s="151">
        <v>11</v>
      </c>
      <c r="N11" s="151">
        <v>12</v>
      </c>
      <c r="O11" s="151">
        <v>13</v>
      </c>
      <c r="P11" s="151">
        <v>14</v>
      </c>
      <c r="Q11" s="151">
        <v>15</v>
      </c>
      <c r="R11" s="151">
        <v>16</v>
      </c>
      <c r="S11" s="93"/>
    </row>
    <row r="12" spans="1:19" x14ac:dyDescent="0.25">
      <c r="A12" s="435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</row>
    <row r="13" spans="1:19" x14ac:dyDescent="0.25">
      <c r="A13" s="435"/>
      <c r="C13" s="151">
        <v>1</v>
      </c>
      <c r="D13" s="187"/>
      <c r="E13" s="187"/>
      <c r="F13" s="187"/>
      <c r="G13" s="187"/>
      <c r="H13" s="183">
        <v>0</v>
      </c>
      <c r="I13" s="183">
        <v>0</v>
      </c>
      <c r="J13" s="183">
        <v>0</v>
      </c>
      <c r="K13" s="277">
        <f>I13+J13</f>
        <v>0</v>
      </c>
      <c r="L13" s="183">
        <v>0</v>
      </c>
      <c r="M13" s="277">
        <f>SUM(H13,K13,L13)</f>
        <v>0</v>
      </c>
      <c r="N13" s="278">
        <f>'ARV 4 '!$J$40*M13</f>
        <v>0</v>
      </c>
      <c r="O13" s="188">
        <v>0</v>
      </c>
      <c r="P13" s="278">
        <f>N13*O13</f>
        <v>0</v>
      </c>
      <c r="Q13" s="185">
        <v>0</v>
      </c>
      <c r="R13" s="185">
        <v>0</v>
      </c>
    </row>
    <row r="14" spans="1:19" x14ac:dyDescent="0.25">
      <c r="A14" s="435"/>
      <c r="C14" s="151">
        <v>2</v>
      </c>
      <c r="D14" s="187"/>
      <c r="E14" s="187"/>
      <c r="F14" s="187"/>
      <c r="G14" s="187"/>
      <c r="H14" s="183">
        <v>0</v>
      </c>
      <c r="I14" s="183">
        <v>0</v>
      </c>
      <c r="J14" s="183">
        <v>0</v>
      </c>
      <c r="K14" s="277">
        <f t="shared" ref="K14:K42" si="0">I14+J14</f>
        <v>0</v>
      </c>
      <c r="L14" s="183">
        <v>0</v>
      </c>
      <c r="M14" s="277">
        <f t="shared" ref="M14:M42" si="1">SUM(H14,K14,L14)</f>
        <v>0</v>
      </c>
      <c r="N14" s="278">
        <f>'ARV 4 '!$J$40*M14</f>
        <v>0</v>
      </c>
      <c r="O14" s="188">
        <v>0</v>
      </c>
      <c r="P14" s="278">
        <f t="shared" ref="P14:P42" si="2">N14*O14</f>
        <v>0</v>
      </c>
      <c r="Q14" s="185">
        <v>0</v>
      </c>
      <c r="R14" s="185">
        <v>0</v>
      </c>
    </row>
    <row r="15" spans="1:19" x14ac:dyDescent="0.25">
      <c r="A15" s="435"/>
      <c r="C15" s="151">
        <v>3</v>
      </c>
      <c r="D15" s="187"/>
      <c r="E15" s="187"/>
      <c r="F15" s="187"/>
      <c r="G15" s="187"/>
      <c r="H15" s="183">
        <v>0</v>
      </c>
      <c r="I15" s="183">
        <v>0</v>
      </c>
      <c r="J15" s="183">
        <v>0</v>
      </c>
      <c r="K15" s="277">
        <f t="shared" si="0"/>
        <v>0</v>
      </c>
      <c r="L15" s="183">
        <v>0</v>
      </c>
      <c r="M15" s="277">
        <f t="shared" si="1"/>
        <v>0</v>
      </c>
      <c r="N15" s="278">
        <f>'ARV 4 '!$J$40*M15</f>
        <v>0</v>
      </c>
      <c r="O15" s="188">
        <v>0</v>
      </c>
      <c r="P15" s="278">
        <f t="shared" si="2"/>
        <v>0</v>
      </c>
      <c r="Q15" s="185">
        <v>0</v>
      </c>
      <c r="R15" s="185">
        <v>0</v>
      </c>
    </row>
    <row r="16" spans="1:19" x14ac:dyDescent="0.25">
      <c r="A16" s="435"/>
      <c r="C16" s="151">
        <v>4</v>
      </c>
      <c r="D16" s="187"/>
      <c r="E16" s="187"/>
      <c r="F16" s="187"/>
      <c r="G16" s="187"/>
      <c r="H16" s="183">
        <v>0</v>
      </c>
      <c r="I16" s="183">
        <v>0</v>
      </c>
      <c r="J16" s="183">
        <v>0</v>
      </c>
      <c r="K16" s="277">
        <f t="shared" si="0"/>
        <v>0</v>
      </c>
      <c r="L16" s="183">
        <v>0</v>
      </c>
      <c r="M16" s="277">
        <f t="shared" si="1"/>
        <v>0</v>
      </c>
      <c r="N16" s="278">
        <f>'ARV 4 '!$J$40*M16</f>
        <v>0</v>
      </c>
      <c r="O16" s="188">
        <v>0</v>
      </c>
      <c r="P16" s="278">
        <f t="shared" si="2"/>
        <v>0</v>
      </c>
      <c r="Q16" s="185">
        <v>0</v>
      </c>
      <c r="R16" s="185">
        <v>0</v>
      </c>
    </row>
    <row r="17" spans="1:18" x14ac:dyDescent="0.25">
      <c r="A17" s="435"/>
      <c r="C17" s="151">
        <v>5</v>
      </c>
      <c r="D17" s="187"/>
      <c r="E17" s="187"/>
      <c r="F17" s="187"/>
      <c r="G17" s="187"/>
      <c r="H17" s="183">
        <v>0</v>
      </c>
      <c r="I17" s="183">
        <v>0</v>
      </c>
      <c r="J17" s="183">
        <v>0</v>
      </c>
      <c r="K17" s="277">
        <f t="shared" si="0"/>
        <v>0</v>
      </c>
      <c r="L17" s="183">
        <v>0</v>
      </c>
      <c r="M17" s="277">
        <f t="shared" si="1"/>
        <v>0</v>
      </c>
      <c r="N17" s="278">
        <f>'ARV 4 '!$J$40*M17</f>
        <v>0</v>
      </c>
      <c r="O17" s="188">
        <v>0</v>
      </c>
      <c r="P17" s="278">
        <f t="shared" si="2"/>
        <v>0</v>
      </c>
      <c r="Q17" s="185">
        <v>0</v>
      </c>
      <c r="R17" s="185">
        <v>0</v>
      </c>
    </row>
    <row r="18" spans="1:18" x14ac:dyDescent="0.25">
      <c r="A18" s="435"/>
      <c r="C18" s="151">
        <v>6</v>
      </c>
      <c r="D18" s="187"/>
      <c r="E18" s="187"/>
      <c r="F18" s="187"/>
      <c r="G18" s="187"/>
      <c r="H18" s="183">
        <v>0</v>
      </c>
      <c r="I18" s="183">
        <v>0</v>
      </c>
      <c r="J18" s="183">
        <v>0</v>
      </c>
      <c r="K18" s="277">
        <f t="shared" si="0"/>
        <v>0</v>
      </c>
      <c r="L18" s="183">
        <v>0</v>
      </c>
      <c r="M18" s="277">
        <f t="shared" si="1"/>
        <v>0</v>
      </c>
      <c r="N18" s="278">
        <f>'ARV 4 '!$J$40*M18</f>
        <v>0</v>
      </c>
      <c r="O18" s="188">
        <v>0</v>
      </c>
      <c r="P18" s="278">
        <f t="shared" si="2"/>
        <v>0</v>
      </c>
      <c r="Q18" s="185">
        <v>0</v>
      </c>
      <c r="R18" s="185">
        <v>0</v>
      </c>
    </row>
    <row r="19" spans="1:18" x14ac:dyDescent="0.25">
      <c r="A19" s="435"/>
      <c r="C19" s="151">
        <v>7</v>
      </c>
      <c r="D19" s="187"/>
      <c r="E19" s="187"/>
      <c r="F19" s="187"/>
      <c r="G19" s="187"/>
      <c r="H19" s="183">
        <v>0</v>
      </c>
      <c r="I19" s="183">
        <v>0</v>
      </c>
      <c r="J19" s="183">
        <v>0</v>
      </c>
      <c r="K19" s="277">
        <f t="shared" si="0"/>
        <v>0</v>
      </c>
      <c r="L19" s="183">
        <v>0</v>
      </c>
      <c r="M19" s="277">
        <f t="shared" si="1"/>
        <v>0</v>
      </c>
      <c r="N19" s="278">
        <f>'ARV 4 '!$J$40*M19</f>
        <v>0</v>
      </c>
      <c r="O19" s="188">
        <v>0</v>
      </c>
      <c r="P19" s="278">
        <f t="shared" si="2"/>
        <v>0</v>
      </c>
      <c r="Q19" s="185">
        <v>0</v>
      </c>
      <c r="R19" s="185">
        <v>0</v>
      </c>
    </row>
    <row r="20" spans="1:18" x14ac:dyDescent="0.25">
      <c r="A20" s="435"/>
      <c r="C20" s="151">
        <v>8</v>
      </c>
      <c r="D20" s="187"/>
      <c r="E20" s="187"/>
      <c r="F20" s="187"/>
      <c r="G20" s="187"/>
      <c r="H20" s="183">
        <v>0</v>
      </c>
      <c r="I20" s="183">
        <v>0</v>
      </c>
      <c r="J20" s="183">
        <v>0</v>
      </c>
      <c r="K20" s="277">
        <f t="shared" si="0"/>
        <v>0</v>
      </c>
      <c r="L20" s="183">
        <v>0</v>
      </c>
      <c r="M20" s="277">
        <f t="shared" si="1"/>
        <v>0</v>
      </c>
      <c r="N20" s="278">
        <f>'ARV 4 '!$J$40*M20</f>
        <v>0</v>
      </c>
      <c r="O20" s="188">
        <v>0</v>
      </c>
      <c r="P20" s="278">
        <f t="shared" si="2"/>
        <v>0</v>
      </c>
      <c r="Q20" s="185">
        <v>0</v>
      </c>
      <c r="R20" s="185">
        <v>0</v>
      </c>
    </row>
    <row r="21" spans="1:18" x14ac:dyDescent="0.25">
      <c r="A21" s="435"/>
      <c r="C21" s="151">
        <v>9</v>
      </c>
      <c r="D21" s="187"/>
      <c r="E21" s="187"/>
      <c r="F21" s="187"/>
      <c r="G21" s="187"/>
      <c r="H21" s="183">
        <v>0</v>
      </c>
      <c r="I21" s="183">
        <v>0</v>
      </c>
      <c r="J21" s="183">
        <v>0</v>
      </c>
      <c r="K21" s="277">
        <f t="shared" si="0"/>
        <v>0</v>
      </c>
      <c r="L21" s="183">
        <v>0</v>
      </c>
      <c r="M21" s="277">
        <f t="shared" si="1"/>
        <v>0</v>
      </c>
      <c r="N21" s="278">
        <f>'ARV 4 '!$J$40*M21</f>
        <v>0</v>
      </c>
      <c r="O21" s="188">
        <v>0</v>
      </c>
      <c r="P21" s="278">
        <f t="shared" si="2"/>
        <v>0</v>
      </c>
      <c r="Q21" s="185">
        <v>0</v>
      </c>
      <c r="R21" s="185">
        <v>0</v>
      </c>
    </row>
    <row r="22" spans="1:18" x14ac:dyDescent="0.25">
      <c r="A22" s="435"/>
      <c r="C22" s="151">
        <v>10</v>
      </c>
      <c r="D22" s="187"/>
      <c r="E22" s="187"/>
      <c r="F22" s="187"/>
      <c r="G22" s="187"/>
      <c r="H22" s="183">
        <v>0</v>
      </c>
      <c r="I22" s="183">
        <v>0</v>
      </c>
      <c r="J22" s="183">
        <v>0</v>
      </c>
      <c r="K22" s="277">
        <f t="shared" si="0"/>
        <v>0</v>
      </c>
      <c r="L22" s="183">
        <v>0</v>
      </c>
      <c r="M22" s="277">
        <f t="shared" si="1"/>
        <v>0</v>
      </c>
      <c r="N22" s="278">
        <f>'ARV 4 '!$J$40*M22</f>
        <v>0</v>
      </c>
      <c r="O22" s="188">
        <v>0</v>
      </c>
      <c r="P22" s="278">
        <f t="shared" si="2"/>
        <v>0</v>
      </c>
      <c r="Q22" s="185">
        <v>0</v>
      </c>
      <c r="R22" s="185">
        <v>0</v>
      </c>
    </row>
    <row r="23" spans="1:18" x14ac:dyDescent="0.25">
      <c r="A23" s="435"/>
      <c r="C23" s="151">
        <v>11</v>
      </c>
      <c r="D23" s="187"/>
      <c r="E23" s="187"/>
      <c r="F23" s="187"/>
      <c r="G23" s="187"/>
      <c r="H23" s="183">
        <v>0</v>
      </c>
      <c r="I23" s="183">
        <v>0</v>
      </c>
      <c r="J23" s="183">
        <v>0</v>
      </c>
      <c r="K23" s="277">
        <f t="shared" si="0"/>
        <v>0</v>
      </c>
      <c r="L23" s="183">
        <v>0</v>
      </c>
      <c r="M23" s="277">
        <f t="shared" si="1"/>
        <v>0</v>
      </c>
      <c r="N23" s="278">
        <f>'ARV 4 '!$J$40*M23</f>
        <v>0</v>
      </c>
      <c r="O23" s="188">
        <v>0</v>
      </c>
      <c r="P23" s="278">
        <f t="shared" si="2"/>
        <v>0</v>
      </c>
      <c r="Q23" s="185">
        <v>0</v>
      </c>
      <c r="R23" s="185">
        <v>0</v>
      </c>
    </row>
    <row r="24" spans="1:18" x14ac:dyDescent="0.25">
      <c r="A24" s="435"/>
      <c r="C24" s="151">
        <v>12</v>
      </c>
      <c r="D24" s="187"/>
      <c r="E24" s="187"/>
      <c r="F24" s="187"/>
      <c r="G24" s="187"/>
      <c r="H24" s="183">
        <v>0</v>
      </c>
      <c r="I24" s="183">
        <v>0</v>
      </c>
      <c r="J24" s="183">
        <v>0</v>
      </c>
      <c r="K24" s="277">
        <f t="shared" si="0"/>
        <v>0</v>
      </c>
      <c r="L24" s="183">
        <v>0</v>
      </c>
      <c r="M24" s="277">
        <f t="shared" si="1"/>
        <v>0</v>
      </c>
      <c r="N24" s="278">
        <f>'ARV 4 '!$J$40*M24</f>
        <v>0</v>
      </c>
      <c r="O24" s="188">
        <v>0</v>
      </c>
      <c r="P24" s="278">
        <f t="shared" si="2"/>
        <v>0</v>
      </c>
      <c r="Q24" s="185">
        <v>0</v>
      </c>
      <c r="R24" s="185">
        <v>0</v>
      </c>
    </row>
    <row r="25" spans="1:18" x14ac:dyDescent="0.25">
      <c r="A25" s="435"/>
      <c r="C25" s="151">
        <v>13</v>
      </c>
      <c r="D25" s="187"/>
      <c r="E25" s="187"/>
      <c r="F25" s="187"/>
      <c r="G25" s="187"/>
      <c r="H25" s="183">
        <v>0</v>
      </c>
      <c r="I25" s="183">
        <v>0</v>
      </c>
      <c r="J25" s="183">
        <v>0</v>
      </c>
      <c r="K25" s="277">
        <f t="shared" si="0"/>
        <v>0</v>
      </c>
      <c r="L25" s="183">
        <v>0</v>
      </c>
      <c r="M25" s="277">
        <f t="shared" si="1"/>
        <v>0</v>
      </c>
      <c r="N25" s="278">
        <f>'ARV 4 '!$J$40*M25</f>
        <v>0</v>
      </c>
      <c r="O25" s="188">
        <v>0</v>
      </c>
      <c r="P25" s="278">
        <f t="shared" si="2"/>
        <v>0</v>
      </c>
      <c r="Q25" s="185">
        <v>0</v>
      </c>
      <c r="R25" s="185">
        <v>0</v>
      </c>
    </row>
    <row r="26" spans="1:18" x14ac:dyDescent="0.25">
      <c r="A26" s="435"/>
      <c r="C26" s="151">
        <v>14</v>
      </c>
      <c r="D26" s="187"/>
      <c r="E26" s="187"/>
      <c r="F26" s="187"/>
      <c r="G26" s="187"/>
      <c r="H26" s="183">
        <v>0</v>
      </c>
      <c r="I26" s="183">
        <v>0</v>
      </c>
      <c r="J26" s="183">
        <v>0</v>
      </c>
      <c r="K26" s="277">
        <f t="shared" si="0"/>
        <v>0</v>
      </c>
      <c r="L26" s="183">
        <v>0</v>
      </c>
      <c r="M26" s="277">
        <f t="shared" si="1"/>
        <v>0</v>
      </c>
      <c r="N26" s="278">
        <f>'ARV 4 '!$J$40*M26</f>
        <v>0</v>
      </c>
      <c r="O26" s="188">
        <v>0</v>
      </c>
      <c r="P26" s="278">
        <f t="shared" si="2"/>
        <v>0</v>
      </c>
      <c r="Q26" s="185">
        <v>0</v>
      </c>
      <c r="R26" s="185">
        <v>0</v>
      </c>
    </row>
    <row r="27" spans="1:18" x14ac:dyDescent="0.25">
      <c r="A27" s="435"/>
      <c r="C27" s="151">
        <v>15</v>
      </c>
      <c r="D27" s="187"/>
      <c r="E27" s="187"/>
      <c r="F27" s="187"/>
      <c r="G27" s="187"/>
      <c r="H27" s="183">
        <v>0</v>
      </c>
      <c r="I27" s="183">
        <v>0</v>
      </c>
      <c r="J27" s="183">
        <v>0</v>
      </c>
      <c r="K27" s="277">
        <f t="shared" si="0"/>
        <v>0</v>
      </c>
      <c r="L27" s="183">
        <v>0</v>
      </c>
      <c r="M27" s="277">
        <f t="shared" si="1"/>
        <v>0</v>
      </c>
      <c r="N27" s="278">
        <f>'ARV 4 '!$J$40*M27</f>
        <v>0</v>
      </c>
      <c r="O27" s="188">
        <v>0</v>
      </c>
      <c r="P27" s="278">
        <f t="shared" si="2"/>
        <v>0</v>
      </c>
      <c r="Q27" s="185">
        <v>0</v>
      </c>
      <c r="R27" s="185">
        <v>0</v>
      </c>
    </row>
    <row r="28" spans="1:18" x14ac:dyDescent="0.25">
      <c r="A28" s="435"/>
      <c r="C28" s="151">
        <v>16</v>
      </c>
      <c r="D28" s="187"/>
      <c r="E28" s="187"/>
      <c r="F28" s="187"/>
      <c r="G28" s="187"/>
      <c r="H28" s="183">
        <v>0</v>
      </c>
      <c r="I28" s="183">
        <v>0</v>
      </c>
      <c r="J28" s="183">
        <v>0</v>
      </c>
      <c r="K28" s="277">
        <f t="shared" si="0"/>
        <v>0</v>
      </c>
      <c r="L28" s="183">
        <v>0</v>
      </c>
      <c r="M28" s="277">
        <f t="shared" si="1"/>
        <v>0</v>
      </c>
      <c r="N28" s="278">
        <f>'ARV 4 '!$J$40*M28</f>
        <v>0</v>
      </c>
      <c r="O28" s="188">
        <v>0</v>
      </c>
      <c r="P28" s="278">
        <f t="shared" si="2"/>
        <v>0</v>
      </c>
      <c r="Q28" s="185">
        <v>0</v>
      </c>
      <c r="R28" s="185">
        <v>0</v>
      </c>
    </row>
    <row r="29" spans="1:18" x14ac:dyDescent="0.25">
      <c r="A29" s="435"/>
      <c r="C29" s="151">
        <v>17</v>
      </c>
      <c r="D29" s="187"/>
      <c r="E29" s="187"/>
      <c r="F29" s="187"/>
      <c r="G29" s="187"/>
      <c r="H29" s="183">
        <v>0</v>
      </c>
      <c r="I29" s="183">
        <v>0</v>
      </c>
      <c r="J29" s="183">
        <v>0</v>
      </c>
      <c r="K29" s="277">
        <f t="shared" si="0"/>
        <v>0</v>
      </c>
      <c r="L29" s="183">
        <v>0</v>
      </c>
      <c r="M29" s="277">
        <f t="shared" si="1"/>
        <v>0</v>
      </c>
      <c r="N29" s="278">
        <f>'ARV 4 '!$J$40*M29</f>
        <v>0</v>
      </c>
      <c r="O29" s="188">
        <v>0</v>
      </c>
      <c r="P29" s="278">
        <f t="shared" si="2"/>
        <v>0</v>
      </c>
      <c r="Q29" s="185">
        <v>0</v>
      </c>
      <c r="R29" s="185">
        <v>0</v>
      </c>
    </row>
    <row r="30" spans="1:18" x14ac:dyDescent="0.25">
      <c r="A30" s="435"/>
      <c r="C30" s="151">
        <v>18</v>
      </c>
      <c r="D30" s="187"/>
      <c r="E30" s="187"/>
      <c r="F30" s="187"/>
      <c r="G30" s="187"/>
      <c r="H30" s="183">
        <v>0</v>
      </c>
      <c r="I30" s="183">
        <v>0</v>
      </c>
      <c r="J30" s="183">
        <v>0</v>
      </c>
      <c r="K30" s="277">
        <f t="shared" si="0"/>
        <v>0</v>
      </c>
      <c r="L30" s="183">
        <v>0</v>
      </c>
      <c r="M30" s="277">
        <f t="shared" si="1"/>
        <v>0</v>
      </c>
      <c r="N30" s="278">
        <f>'ARV 4 '!$J$40*M30</f>
        <v>0</v>
      </c>
      <c r="O30" s="188">
        <v>0</v>
      </c>
      <c r="P30" s="278">
        <f t="shared" si="2"/>
        <v>0</v>
      </c>
      <c r="Q30" s="185">
        <v>0</v>
      </c>
      <c r="R30" s="185">
        <v>0</v>
      </c>
    </row>
    <row r="31" spans="1:18" x14ac:dyDescent="0.25">
      <c r="A31" s="435"/>
      <c r="C31" s="151">
        <v>19</v>
      </c>
      <c r="D31" s="187"/>
      <c r="E31" s="187"/>
      <c r="F31" s="187"/>
      <c r="G31" s="187"/>
      <c r="H31" s="183">
        <v>0</v>
      </c>
      <c r="I31" s="183">
        <v>0</v>
      </c>
      <c r="J31" s="183">
        <v>0</v>
      </c>
      <c r="K31" s="277">
        <f t="shared" si="0"/>
        <v>0</v>
      </c>
      <c r="L31" s="183">
        <v>0</v>
      </c>
      <c r="M31" s="277">
        <f t="shared" si="1"/>
        <v>0</v>
      </c>
      <c r="N31" s="278">
        <f>'ARV 4 '!$J$40*M31</f>
        <v>0</v>
      </c>
      <c r="O31" s="188">
        <v>0</v>
      </c>
      <c r="P31" s="278">
        <f t="shared" si="2"/>
        <v>0</v>
      </c>
      <c r="Q31" s="185">
        <v>0</v>
      </c>
      <c r="R31" s="185">
        <v>0</v>
      </c>
    </row>
    <row r="32" spans="1:18" x14ac:dyDescent="0.25">
      <c r="A32" s="435"/>
      <c r="C32" s="151">
        <v>20</v>
      </c>
      <c r="D32" s="187"/>
      <c r="E32" s="187"/>
      <c r="F32" s="187"/>
      <c r="G32" s="187"/>
      <c r="H32" s="183">
        <v>0</v>
      </c>
      <c r="I32" s="183">
        <v>0</v>
      </c>
      <c r="J32" s="183">
        <v>0</v>
      </c>
      <c r="K32" s="277">
        <f t="shared" si="0"/>
        <v>0</v>
      </c>
      <c r="L32" s="183">
        <v>0</v>
      </c>
      <c r="M32" s="277">
        <f t="shared" si="1"/>
        <v>0</v>
      </c>
      <c r="N32" s="278">
        <f>'ARV 4 '!$J$40*M32</f>
        <v>0</v>
      </c>
      <c r="O32" s="188">
        <v>0</v>
      </c>
      <c r="P32" s="278">
        <f t="shared" si="2"/>
        <v>0</v>
      </c>
      <c r="Q32" s="185">
        <v>0</v>
      </c>
      <c r="R32" s="185">
        <v>0</v>
      </c>
    </row>
    <row r="33" spans="1:18" x14ac:dyDescent="0.25">
      <c r="A33" s="435"/>
      <c r="C33" s="151">
        <v>21</v>
      </c>
      <c r="D33" s="187"/>
      <c r="E33" s="187"/>
      <c r="F33" s="187"/>
      <c r="G33" s="187"/>
      <c r="H33" s="183">
        <v>0</v>
      </c>
      <c r="I33" s="183">
        <v>0</v>
      </c>
      <c r="J33" s="183">
        <v>0</v>
      </c>
      <c r="K33" s="277">
        <f t="shared" si="0"/>
        <v>0</v>
      </c>
      <c r="L33" s="183">
        <v>0</v>
      </c>
      <c r="M33" s="277">
        <f t="shared" si="1"/>
        <v>0</v>
      </c>
      <c r="N33" s="278">
        <f>'ARV 4 '!$J$40*M33</f>
        <v>0</v>
      </c>
      <c r="O33" s="188">
        <v>0</v>
      </c>
      <c r="P33" s="278">
        <f t="shared" si="2"/>
        <v>0</v>
      </c>
      <c r="Q33" s="185">
        <v>0</v>
      </c>
      <c r="R33" s="185">
        <v>0</v>
      </c>
    </row>
    <row r="34" spans="1:18" x14ac:dyDescent="0.25">
      <c r="A34" s="435"/>
      <c r="C34" s="151">
        <v>22</v>
      </c>
      <c r="D34" s="187"/>
      <c r="E34" s="187"/>
      <c r="F34" s="187"/>
      <c r="G34" s="187"/>
      <c r="H34" s="183">
        <v>0</v>
      </c>
      <c r="I34" s="183">
        <v>0</v>
      </c>
      <c r="J34" s="183">
        <v>0</v>
      </c>
      <c r="K34" s="277">
        <f t="shared" si="0"/>
        <v>0</v>
      </c>
      <c r="L34" s="183">
        <v>0</v>
      </c>
      <c r="M34" s="277">
        <f t="shared" si="1"/>
        <v>0</v>
      </c>
      <c r="N34" s="278">
        <f>'ARV 4 '!$J$40*M34</f>
        <v>0</v>
      </c>
      <c r="O34" s="188">
        <v>0</v>
      </c>
      <c r="P34" s="278">
        <f t="shared" si="2"/>
        <v>0</v>
      </c>
      <c r="Q34" s="185">
        <v>0</v>
      </c>
      <c r="R34" s="185">
        <v>0</v>
      </c>
    </row>
    <row r="35" spans="1:18" x14ac:dyDescent="0.25">
      <c r="A35" s="435"/>
      <c r="C35" s="151">
        <v>23</v>
      </c>
      <c r="D35" s="187"/>
      <c r="E35" s="187"/>
      <c r="F35" s="187"/>
      <c r="G35" s="187"/>
      <c r="H35" s="183">
        <v>0</v>
      </c>
      <c r="I35" s="183">
        <v>0</v>
      </c>
      <c r="J35" s="183">
        <v>0</v>
      </c>
      <c r="K35" s="277">
        <f t="shared" si="0"/>
        <v>0</v>
      </c>
      <c r="L35" s="183">
        <v>0</v>
      </c>
      <c r="M35" s="277">
        <f t="shared" si="1"/>
        <v>0</v>
      </c>
      <c r="N35" s="278">
        <f>'ARV 4 '!$J$40*M35</f>
        <v>0</v>
      </c>
      <c r="O35" s="188">
        <v>0</v>
      </c>
      <c r="P35" s="278">
        <f t="shared" si="2"/>
        <v>0</v>
      </c>
      <c r="Q35" s="185">
        <v>0</v>
      </c>
      <c r="R35" s="185">
        <v>0</v>
      </c>
    </row>
    <row r="36" spans="1:18" x14ac:dyDescent="0.25">
      <c r="A36" s="435"/>
      <c r="C36" s="151">
        <v>24</v>
      </c>
      <c r="D36" s="187"/>
      <c r="E36" s="187"/>
      <c r="F36" s="187"/>
      <c r="G36" s="187"/>
      <c r="H36" s="183">
        <v>0</v>
      </c>
      <c r="I36" s="183">
        <v>0</v>
      </c>
      <c r="J36" s="183">
        <v>0</v>
      </c>
      <c r="K36" s="277">
        <f t="shared" si="0"/>
        <v>0</v>
      </c>
      <c r="L36" s="183">
        <v>0</v>
      </c>
      <c r="M36" s="277">
        <f t="shared" si="1"/>
        <v>0</v>
      </c>
      <c r="N36" s="278">
        <f>'ARV 4 '!$J$40*M36</f>
        <v>0</v>
      </c>
      <c r="O36" s="188">
        <v>0</v>
      </c>
      <c r="P36" s="278">
        <f t="shared" si="2"/>
        <v>0</v>
      </c>
      <c r="Q36" s="185">
        <v>0</v>
      </c>
      <c r="R36" s="185">
        <v>0</v>
      </c>
    </row>
    <row r="37" spans="1:18" x14ac:dyDescent="0.25">
      <c r="A37" s="435"/>
      <c r="C37" s="151">
        <v>25</v>
      </c>
      <c r="D37" s="187"/>
      <c r="E37" s="187"/>
      <c r="F37" s="187"/>
      <c r="G37" s="187"/>
      <c r="H37" s="183">
        <v>0</v>
      </c>
      <c r="I37" s="183">
        <v>0</v>
      </c>
      <c r="J37" s="183">
        <v>0</v>
      </c>
      <c r="K37" s="277">
        <f t="shared" si="0"/>
        <v>0</v>
      </c>
      <c r="L37" s="183">
        <v>0</v>
      </c>
      <c r="M37" s="277">
        <f t="shared" si="1"/>
        <v>0</v>
      </c>
      <c r="N37" s="278">
        <f>'ARV 4 '!$J$40*M37</f>
        <v>0</v>
      </c>
      <c r="O37" s="188">
        <v>0</v>
      </c>
      <c r="P37" s="278">
        <f t="shared" si="2"/>
        <v>0</v>
      </c>
      <c r="Q37" s="185">
        <v>0</v>
      </c>
      <c r="R37" s="185">
        <v>0</v>
      </c>
    </row>
    <row r="38" spans="1:18" x14ac:dyDescent="0.25">
      <c r="A38" s="435"/>
      <c r="C38" s="151">
        <v>26</v>
      </c>
      <c r="D38" s="187"/>
      <c r="E38" s="187"/>
      <c r="F38" s="187"/>
      <c r="G38" s="187"/>
      <c r="H38" s="183">
        <v>0</v>
      </c>
      <c r="I38" s="183">
        <v>0</v>
      </c>
      <c r="J38" s="183">
        <v>0</v>
      </c>
      <c r="K38" s="277">
        <f t="shared" si="0"/>
        <v>0</v>
      </c>
      <c r="L38" s="183">
        <v>0</v>
      </c>
      <c r="M38" s="277">
        <f t="shared" si="1"/>
        <v>0</v>
      </c>
      <c r="N38" s="278">
        <f>'ARV 4 '!$J$40*M38</f>
        <v>0</v>
      </c>
      <c r="O38" s="188">
        <v>0</v>
      </c>
      <c r="P38" s="278">
        <f t="shared" si="2"/>
        <v>0</v>
      </c>
      <c r="Q38" s="185">
        <v>0</v>
      </c>
      <c r="R38" s="185">
        <v>0</v>
      </c>
    </row>
    <row r="39" spans="1:18" x14ac:dyDescent="0.25">
      <c r="A39" s="435"/>
      <c r="C39" s="151">
        <v>27</v>
      </c>
      <c r="D39" s="187"/>
      <c r="E39" s="187"/>
      <c r="F39" s="187"/>
      <c r="G39" s="187"/>
      <c r="H39" s="183">
        <v>0</v>
      </c>
      <c r="I39" s="183">
        <v>0</v>
      </c>
      <c r="J39" s="183">
        <v>0</v>
      </c>
      <c r="K39" s="277">
        <f t="shared" si="0"/>
        <v>0</v>
      </c>
      <c r="L39" s="183">
        <v>0</v>
      </c>
      <c r="M39" s="277">
        <f t="shared" si="1"/>
        <v>0</v>
      </c>
      <c r="N39" s="278">
        <f>'ARV 4 '!$J$40*M39</f>
        <v>0</v>
      </c>
      <c r="O39" s="188">
        <v>0</v>
      </c>
      <c r="P39" s="278">
        <f t="shared" si="2"/>
        <v>0</v>
      </c>
      <c r="Q39" s="185">
        <v>0</v>
      </c>
      <c r="R39" s="185">
        <v>0</v>
      </c>
    </row>
    <row r="40" spans="1:18" x14ac:dyDescent="0.25">
      <c r="A40" s="435"/>
      <c r="C40" s="151">
        <v>28</v>
      </c>
      <c r="D40" s="187"/>
      <c r="E40" s="187"/>
      <c r="F40" s="187"/>
      <c r="G40" s="187"/>
      <c r="H40" s="183">
        <v>0</v>
      </c>
      <c r="I40" s="183">
        <v>0</v>
      </c>
      <c r="J40" s="183">
        <v>0</v>
      </c>
      <c r="K40" s="277">
        <f t="shared" si="0"/>
        <v>0</v>
      </c>
      <c r="L40" s="183">
        <v>0</v>
      </c>
      <c r="M40" s="277">
        <f t="shared" si="1"/>
        <v>0</v>
      </c>
      <c r="N40" s="278">
        <f>'ARV 4 '!$J$40*M40</f>
        <v>0</v>
      </c>
      <c r="O40" s="188">
        <v>0</v>
      </c>
      <c r="P40" s="278">
        <f t="shared" si="2"/>
        <v>0</v>
      </c>
      <c r="Q40" s="185">
        <v>0</v>
      </c>
      <c r="R40" s="185">
        <v>0</v>
      </c>
    </row>
    <row r="41" spans="1:18" x14ac:dyDescent="0.25">
      <c r="A41" s="435"/>
      <c r="C41" s="151">
        <v>29</v>
      </c>
      <c r="D41" s="187"/>
      <c r="E41" s="187"/>
      <c r="F41" s="187"/>
      <c r="G41" s="187"/>
      <c r="H41" s="183">
        <v>0</v>
      </c>
      <c r="I41" s="183">
        <v>0</v>
      </c>
      <c r="J41" s="183">
        <v>0</v>
      </c>
      <c r="K41" s="277">
        <f t="shared" si="0"/>
        <v>0</v>
      </c>
      <c r="L41" s="183">
        <v>0</v>
      </c>
      <c r="M41" s="277">
        <f t="shared" si="1"/>
        <v>0</v>
      </c>
      <c r="N41" s="278">
        <f>'ARV 4 '!$J$40*M41</f>
        <v>0</v>
      </c>
      <c r="O41" s="188">
        <v>0</v>
      </c>
      <c r="P41" s="278">
        <f t="shared" si="2"/>
        <v>0</v>
      </c>
      <c r="Q41" s="185">
        <v>0</v>
      </c>
      <c r="R41" s="185">
        <v>0</v>
      </c>
    </row>
    <row r="42" spans="1:18" x14ac:dyDescent="0.25">
      <c r="A42" s="435"/>
      <c r="C42" s="151">
        <v>30</v>
      </c>
      <c r="D42" s="187"/>
      <c r="E42" s="187"/>
      <c r="F42" s="187"/>
      <c r="G42" s="187"/>
      <c r="H42" s="183">
        <v>0</v>
      </c>
      <c r="I42" s="183">
        <v>0</v>
      </c>
      <c r="J42" s="183">
        <v>0</v>
      </c>
      <c r="K42" s="277">
        <f t="shared" si="0"/>
        <v>0</v>
      </c>
      <c r="L42" s="183">
        <v>0</v>
      </c>
      <c r="M42" s="277">
        <f t="shared" si="1"/>
        <v>0</v>
      </c>
      <c r="N42" s="278">
        <f>'ARV 4 '!$J$40*M42</f>
        <v>0</v>
      </c>
      <c r="O42" s="188">
        <v>0</v>
      </c>
      <c r="P42" s="278">
        <f t="shared" si="2"/>
        <v>0</v>
      </c>
      <c r="Q42" s="185">
        <v>0</v>
      </c>
      <c r="R42" s="185">
        <v>0</v>
      </c>
    </row>
    <row r="43" spans="1:18" x14ac:dyDescent="0.25">
      <c r="A43" s="435"/>
      <c r="C43" s="151"/>
      <c r="D43" s="187"/>
      <c r="E43" s="187"/>
      <c r="F43" s="187"/>
      <c r="G43" s="187"/>
      <c r="H43" s="183">
        <v>0</v>
      </c>
      <c r="I43" s="183">
        <v>0</v>
      </c>
      <c r="J43" s="183">
        <v>0</v>
      </c>
      <c r="K43" s="277">
        <f>I43+J43</f>
        <v>0</v>
      </c>
      <c r="L43" s="183">
        <v>0</v>
      </c>
      <c r="M43" s="277">
        <f>SUM(H43,K43,L43)</f>
        <v>0</v>
      </c>
      <c r="N43" s="278">
        <f>'ARV 4 '!$J$40*M43</f>
        <v>0</v>
      </c>
      <c r="O43" s="188">
        <v>0</v>
      </c>
      <c r="P43" s="278">
        <f>N43*O43</f>
        <v>0</v>
      </c>
      <c r="Q43" s="185">
        <v>0</v>
      </c>
      <c r="R43" s="185">
        <v>0</v>
      </c>
    </row>
    <row r="44" spans="1:18" ht="23.25" customHeight="1" x14ac:dyDescent="0.25">
      <c r="A44" s="435"/>
      <c r="C44" s="439" t="s">
        <v>242</v>
      </c>
      <c r="D44" s="490"/>
      <c r="E44" s="490"/>
      <c r="F44" s="490"/>
      <c r="G44" s="491"/>
      <c r="H44" s="277">
        <f>SUM(H13:H43)</f>
        <v>0</v>
      </c>
      <c r="I44" s="277">
        <f t="shared" ref="I44:Q44" si="3">SUM(I13:I43)</f>
        <v>0</v>
      </c>
      <c r="J44" s="277">
        <f t="shared" si="3"/>
        <v>0</v>
      </c>
      <c r="K44" s="277">
        <f t="shared" si="3"/>
        <v>0</v>
      </c>
      <c r="L44" s="277">
        <f t="shared" si="3"/>
        <v>0</v>
      </c>
      <c r="M44" s="277">
        <f t="shared" si="3"/>
        <v>0</v>
      </c>
      <c r="N44" s="278">
        <f t="shared" si="3"/>
        <v>0</v>
      </c>
      <c r="O44" s="202"/>
      <c r="P44" s="278">
        <f t="shared" si="3"/>
        <v>0</v>
      </c>
      <c r="Q44" s="278">
        <f t="shared" si="3"/>
        <v>0</v>
      </c>
      <c r="R44" s="201"/>
    </row>
    <row r="45" spans="1:18" x14ac:dyDescent="0.25">
      <c r="A45" s="435"/>
      <c r="C45" s="449"/>
      <c r="D45" s="449"/>
      <c r="E45" s="449"/>
      <c r="F45" s="449"/>
      <c r="G45" s="449"/>
      <c r="H45" s="186"/>
      <c r="I45" s="186"/>
      <c r="J45" s="186"/>
      <c r="K45" s="186"/>
      <c r="L45" s="186"/>
      <c r="M45" s="186"/>
      <c r="N45" s="186"/>
      <c r="O45" s="186"/>
      <c r="P45" s="189"/>
      <c r="Q45" s="189"/>
      <c r="R45" s="186"/>
    </row>
    <row r="46" spans="1:18" x14ac:dyDescent="0.25">
      <c r="A46" s="435"/>
      <c r="C46" s="489"/>
      <c r="D46" s="489"/>
      <c r="E46" s="489"/>
      <c r="F46" s="489"/>
      <c r="G46" s="489"/>
      <c r="H46" s="434" t="s">
        <v>249</v>
      </c>
      <c r="I46" s="434"/>
      <c r="J46" s="434"/>
      <c r="K46" s="434"/>
      <c r="L46" s="434"/>
      <c r="M46" s="434"/>
      <c r="N46" s="434"/>
      <c r="O46" s="434"/>
      <c r="P46" s="434"/>
      <c r="Q46" s="434"/>
      <c r="R46" s="434"/>
    </row>
    <row r="47" spans="1:18" ht="5.25" customHeight="1" x14ac:dyDescent="0.25">
      <c r="A47" s="435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</row>
    <row r="48" spans="1:18" ht="6" customHeight="1" x14ac:dyDescent="0.25">
      <c r="A48" s="435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</row>
    <row r="49" spans="1:7" x14ac:dyDescent="0.25">
      <c r="A49" s="435"/>
      <c r="C49" s="492"/>
      <c r="D49" s="492"/>
      <c r="E49" s="492"/>
      <c r="F49" s="492"/>
      <c r="G49" s="492"/>
    </row>
    <row r="50" spans="1:7" ht="7.5" customHeight="1" x14ac:dyDescent="0.25">
      <c r="A50" s="435"/>
    </row>
  </sheetData>
  <sheetProtection formatCells="0" formatColumns="0" formatRows="0" insertRows="0"/>
  <mergeCells count="23">
    <mergeCell ref="A7:A50"/>
    <mergeCell ref="C7:C9"/>
    <mergeCell ref="D7:D9"/>
    <mergeCell ref="E7:E9"/>
    <mergeCell ref="C44:G44"/>
    <mergeCell ref="C45:G45"/>
    <mergeCell ref="C49:G49"/>
    <mergeCell ref="C46:G46"/>
    <mergeCell ref="Q7:Q8"/>
    <mergeCell ref="O7:O9"/>
    <mergeCell ref="P7:P8"/>
    <mergeCell ref="R7:R9"/>
    <mergeCell ref="I8:J8"/>
    <mergeCell ref="H46:R46"/>
    <mergeCell ref="I7:J7"/>
    <mergeCell ref="K7:K8"/>
    <mergeCell ref="M7:M8"/>
    <mergeCell ref="N7:N9"/>
    <mergeCell ref="C1:R1"/>
    <mergeCell ref="H4:P4"/>
    <mergeCell ref="H5:P5"/>
    <mergeCell ref="F7:F9"/>
    <mergeCell ref="G7:G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2ACCF-C608-4045-A6BA-E032E7A62DE6}">
  <sheetPr codeName="Foglio9"/>
  <dimension ref="A1:L48"/>
  <sheetViews>
    <sheetView showGridLines="0" view="pageBreakPreview" zoomScaleNormal="100" zoomScaleSheetLayoutView="100" workbookViewId="0">
      <selection activeCell="E26" sqref="E26"/>
    </sheetView>
  </sheetViews>
  <sheetFormatPr defaultColWidth="9.109375" defaultRowHeight="15.6" x14ac:dyDescent="0.3"/>
  <cols>
    <col min="1" max="1" width="6.6640625" style="64" customWidth="1"/>
    <col min="2" max="11" width="8.88671875" style="64" customWidth="1"/>
    <col min="12" max="16384" width="9.109375" style="64"/>
  </cols>
  <sheetData>
    <row r="1" spans="1:12" ht="30" customHeight="1" x14ac:dyDescent="0.35">
      <c r="A1" s="138" t="s">
        <v>245</v>
      </c>
      <c r="B1" s="455" t="s">
        <v>162</v>
      </c>
      <c r="C1" s="455"/>
      <c r="D1" s="455"/>
      <c r="E1" s="455"/>
      <c r="F1" s="455"/>
      <c r="G1" s="455"/>
      <c r="H1" s="455"/>
      <c r="I1" s="455"/>
      <c r="J1" s="455"/>
      <c r="K1" s="455"/>
      <c r="L1" s="63"/>
    </row>
    <row r="2" spans="1:12" ht="15" customHeight="1" x14ac:dyDescent="0.3">
      <c r="A2" s="505" t="s">
        <v>167</v>
      </c>
      <c r="B2" s="65"/>
      <c r="C2" s="66"/>
      <c r="D2" s="66"/>
      <c r="E2" s="66"/>
      <c r="F2" s="66"/>
      <c r="G2" s="66"/>
      <c r="H2" s="66"/>
      <c r="I2" s="66"/>
      <c r="J2" s="66"/>
      <c r="K2" s="67"/>
    </row>
    <row r="3" spans="1:12" ht="15" customHeight="1" x14ac:dyDescent="0.3">
      <c r="A3" s="506"/>
      <c r="B3" s="68" t="s">
        <v>105</v>
      </c>
      <c r="C3" s="69"/>
      <c r="D3" s="69"/>
      <c r="E3" s="69"/>
      <c r="F3" s="69"/>
      <c r="G3" s="69"/>
      <c r="H3" s="69" t="s">
        <v>108</v>
      </c>
      <c r="I3" s="69"/>
      <c r="J3" s="69"/>
      <c r="K3" s="70"/>
    </row>
    <row r="4" spans="1:12" ht="15" customHeight="1" x14ac:dyDescent="0.3">
      <c r="A4" s="506"/>
      <c r="B4" s="68" t="s">
        <v>107</v>
      </c>
      <c r="C4" s="69"/>
      <c r="D4" s="69"/>
      <c r="E4" s="69"/>
      <c r="F4" s="69"/>
      <c r="G4" s="69"/>
      <c r="H4" s="69"/>
      <c r="I4" s="69"/>
      <c r="J4" s="69"/>
      <c r="K4" s="71" t="s">
        <v>101</v>
      </c>
    </row>
    <row r="5" spans="1:12" ht="15" customHeight="1" x14ac:dyDescent="0.3">
      <c r="A5" s="506"/>
      <c r="B5" s="68" t="s">
        <v>239</v>
      </c>
      <c r="C5" s="69"/>
      <c r="D5" s="69"/>
      <c r="E5" s="69"/>
      <c r="F5" s="69"/>
      <c r="G5" s="69"/>
      <c r="H5" s="69"/>
      <c r="I5" s="69"/>
      <c r="J5" s="69"/>
      <c r="K5" s="71" t="s">
        <v>102</v>
      </c>
    </row>
    <row r="6" spans="1:12" ht="15" customHeight="1" x14ac:dyDescent="0.3">
      <c r="A6" s="506"/>
      <c r="B6" s="68" t="s">
        <v>103</v>
      </c>
      <c r="C6" s="72"/>
      <c r="D6" s="72"/>
      <c r="E6" s="72"/>
      <c r="F6" s="72"/>
      <c r="G6" s="72"/>
      <c r="H6" s="72"/>
      <c r="I6" s="72"/>
      <c r="J6" s="72"/>
      <c r="K6" s="73"/>
    </row>
    <row r="7" spans="1:12" ht="12.75" customHeight="1" x14ac:dyDescent="0.3">
      <c r="A7" s="506"/>
      <c r="B7" s="508" t="s">
        <v>104</v>
      </c>
      <c r="C7" s="514"/>
      <c r="D7" s="514"/>
      <c r="E7" s="514"/>
      <c r="F7" s="514"/>
      <c r="G7" s="514"/>
      <c r="H7" s="514"/>
      <c r="I7" s="514"/>
      <c r="J7" s="514"/>
      <c r="K7" s="515"/>
    </row>
    <row r="8" spans="1:12" ht="15" customHeight="1" x14ac:dyDescent="0.3">
      <c r="A8" s="506"/>
      <c r="B8" s="508"/>
      <c r="C8" s="514"/>
      <c r="D8" s="514"/>
      <c r="E8" s="514"/>
      <c r="F8" s="514"/>
      <c r="G8" s="514"/>
      <c r="H8" s="514"/>
      <c r="I8" s="514"/>
      <c r="J8" s="514"/>
      <c r="K8" s="515"/>
    </row>
    <row r="9" spans="1:12" ht="12.75" customHeight="1" x14ac:dyDescent="0.3">
      <c r="A9" s="506"/>
      <c r="B9" s="493" t="s">
        <v>231</v>
      </c>
      <c r="C9" s="469"/>
      <c r="D9" s="469"/>
      <c r="E9" s="469"/>
      <c r="F9" s="469"/>
      <c r="G9" s="469"/>
      <c r="H9" s="469"/>
      <c r="I9" s="469"/>
      <c r="J9" s="469"/>
      <c r="K9" s="470"/>
    </row>
    <row r="10" spans="1:12" ht="15" customHeight="1" x14ac:dyDescent="0.3">
      <c r="A10" s="506"/>
      <c r="B10" s="471"/>
      <c r="C10" s="469"/>
      <c r="D10" s="469"/>
      <c r="E10" s="469"/>
      <c r="F10" s="469"/>
      <c r="G10" s="469"/>
      <c r="H10" s="469"/>
      <c r="I10" s="469"/>
      <c r="J10" s="469"/>
      <c r="K10" s="470"/>
    </row>
    <row r="11" spans="1:12" ht="15" customHeight="1" x14ac:dyDescent="0.3">
      <c r="A11" s="506"/>
      <c r="B11" s="76"/>
      <c r="C11" s="74"/>
      <c r="D11" s="74"/>
      <c r="E11" s="74"/>
      <c r="F11" s="74"/>
      <c r="G11" s="74"/>
      <c r="H11" s="74"/>
      <c r="I11" s="74"/>
      <c r="J11" s="74"/>
      <c r="K11" s="75"/>
    </row>
    <row r="12" spans="1:12" ht="15" customHeight="1" x14ac:dyDescent="0.3">
      <c r="A12" s="506"/>
      <c r="B12" s="68"/>
      <c r="C12" s="69"/>
      <c r="D12" s="69"/>
      <c r="E12" s="69"/>
      <c r="F12" s="69"/>
      <c r="G12" s="69"/>
      <c r="I12" s="69"/>
      <c r="J12" s="69"/>
      <c r="K12" s="70"/>
    </row>
    <row r="13" spans="1:12" ht="15" customHeight="1" x14ac:dyDescent="0.3">
      <c r="A13" s="506"/>
      <c r="B13" s="90" t="s">
        <v>123</v>
      </c>
      <c r="C13" s="69"/>
      <c r="D13" s="69"/>
      <c r="E13" s="69"/>
      <c r="F13" s="69"/>
      <c r="G13" s="77"/>
      <c r="H13" s="77"/>
      <c r="I13" s="77"/>
      <c r="J13" s="77"/>
      <c r="K13" s="78"/>
    </row>
    <row r="14" spans="1:12" ht="12.75" customHeight="1" x14ac:dyDescent="0.3">
      <c r="A14" s="506"/>
      <c r="B14" s="79"/>
      <c r="G14" s="465" t="s">
        <v>165</v>
      </c>
      <c r="H14" s="466"/>
      <c r="I14" s="466"/>
      <c r="J14" s="466"/>
      <c r="K14" s="467"/>
    </row>
    <row r="15" spans="1:12" ht="15" customHeight="1" x14ac:dyDescent="0.3">
      <c r="A15" s="507"/>
      <c r="B15" s="80"/>
      <c r="C15" s="81"/>
      <c r="D15" s="81"/>
      <c r="E15" s="81"/>
      <c r="F15" s="81"/>
      <c r="G15" s="81"/>
      <c r="H15" s="81"/>
      <c r="I15" s="81"/>
      <c r="J15" s="81"/>
      <c r="K15" s="82"/>
    </row>
    <row r="16" spans="1:12" ht="18" customHeight="1" x14ac:dyDescent="0.3"/>
    <row r="17" spans="1:12" ht="18" customHeight="1" x14ac:dyDescent="0.3"/>
    <row r="18" spans="1:12" ht="30" customHeight="1" x14ac:dyDescent="0.35">
      <c r="A18" s="494" t="s">
        <v>172</v>
      </c>
      <c r="B18" s="495"/>
      <c r="C18" s="495"/>
      <c r="D18" s="495"/>
      <c r="E18" s="495"/>
      <c r="F18" s="495"/>
      <c r="G18" s="495"/>
      <c r="H18" s="495"/>
      <c r="I18" s="495"/>
      <c r="J18" s="495"/>
      <c r="K18" s="495"/>
      <c r="L18" s="63"/>
    </row>
    <row r="19" spans="1:12" ht="15" customHeight="1" x14ac:dyDescent="0.3">
      <c r="A19" s="505" t="s">
        <v>167</v>
      </c>
      <c r="B19" s="65"/>
      <c r="C19" s="66"/>
      <c r="D19" s="66"/>
      <c r="E19" s="66"/>
      <c r="F19" s="66"/>
      <c r="G19" s="66"/>
      <c r="H19" s="66"/>
      <c r="I19" s="66"/>
      <c r="J19" s="66"/>
      <c r="K19" s="67"/>
    </row>
    <row r="20" spans="1:12" ht="15" customHeight="1" x14ac:dyDescent="0.3">
      <c r="A20" s="506"/>
      <c r="B20" s="68" t="s">
        <v>105</v>
      </c>
      <c r="C20" s="69"/>
      <c r="D20" s="69"/>
      <c r="E20" s="69"/>
      <c r="F20" s="69"/>
      <c r="G20" s="69"/>
      <c r="H20" s="69" t="s">
        <v>106</v>
      </c>
      <c r="I20" s="69"/>
      <c r="J20" s="69"/>
      <c r="K20" s="70"/>
    </row>
    <row r="21" spans="1:12" ht="15" customHeight="1" x14ac:dyDescent="0.3">
      <c r="A21" s="506"/>
      <c r="B21" s="68" t="s">
        <v>107</v>
      </c>
      <c r="C21" s="69"/>
      <c r="D21" s="69"/>
      <c r="E21" s="69"/>
      <c r="F21" s="69"/>
      <c r="G21" s="69"/>
      <c r="H21" s="69"/>
      <c r="I21" s="69"/>
      <c r="J21" s="69"/>
      <c r="K21" s="71" t="s">
        <v>168</v>
      </c>
    </row>
    <row r="22" spans="1:12" ht="15" customHeight="1" x14ac:dyDescent="0.3">
      <c r="A22" s="506"/>
      <c r="B22" s="68" t="s">
        <v>169</v>
      </c>
      <c r="C22" s="69"/>
      <c r="D22" s="69"/>
      <c r="E22" s="69"/>
      <c r="F22" s="69"/>
      <c r="G22" s="69"/>
      <c r="H22" s="69"/>
      <c r="I22" s="69"/>
      <c r="J22" s="69"/>
      <c r="K22" s="71" t="s">
        <v>102</v>
      </c>
    </row>
    <row r="23" spans="1:12" ht="15" customHeight="1" x14ac:dyDescent="0.3">
      <c r="A23" s="506"/>
      <c r="B23" s="68" t="s">
        <v>103</v>
      </c>
      <c r="C23" s="72"/>
      <c r="D23" s="72"/>
      <c r="E23" s="72"/>
      <c r="F23" s="72"/>
      <c r="G23" s="72"/>
      <c r="H23" s="72"/>
      <c r="I23" s="72"/>
      <c r="J23" s="72"/>
      <c r="K23" s="73"/>
    </row>
    <row r="24" spans="1:12" ht="12.75" customHeight="1" x14ac:dyDescent="0.3">
      <c r="A24" s="506"/>
      <c r="B24" s="508" t="s">
        <v>170</v>
      </c>
      <c r="C24" s="509"/>
      <c r="D24" s="509"/>
      <c r="E24" s="509"/>
      <c r="F24" s="509"/>
      <c r="G24" s="509"/>
      <c r="H24" s="509"/>
      <c r="I24" s="509"/>
      <c r="J24" s="509"/>
      <c r="K24" s="510"/>
    </row>
    <row r="25" spans="1:12" ht="15" customHeight="1" x14ac:dyDescent="0.3">
      <c r="A25" s="506"/>
      <c r="B25" s="511"/>
      <c r="C25" s="512"/>
      <c r="D25" s="512"/>
      <c r="E25" s="512"/>
      <c r="F25" s="512"/>
      <c r="G25" s="512"/>
      <c r="H25" s="512"/>
      <c r="I25" s="512"/>
      <c r="J25" s="512"/>
      <c r="K25" s="513"/>
    </row>
    <row r="26" spans="1:12" ht="15" customHeight="1" x14ac:dyDescent="0.3">
      <c r="A26" s="506"/>
      <c r="B26" s="76"/>
      <c r="C26" s="74"/>
      <c r="D26" s="74"/>
      <c r="E26" s="74"/>
      <c r="F26" s="74"/>
      <c r="G26" s="74"/>
      <c r="H26" s="74"/>
      <c r="I26" s="74"/>
      <c r="J26" s="74"/>
      <c r="K26" s="75"/>
    </row>
    <row r="27" spans="1:12" ht="15" customHeight="1" x14ac:dyDescent="0.3">
      <c r="A27" s="506"/>
      <c r="B27" s="68"/>
      <c r="C27" s="69"/>
      <c r="D27" s="69"/>
      <c r="E27" s="69"/>
      <c r="F27" s="69"/>
      <c r="G27" s="69"/>
      <c r="H27" s="69"/>
      <c r="I27" s="69"/>
      <c r="J27" s="69"/>
      <c r="K27" s="70"/>
    </row>
    <row r="28" spans="1:12" ht="15" customHeight="1" x14ac:dyDescent="0.3">
      <c r="A28" s="506"/>
      <c r="B28" s="90" t="s">
        <v>123</v>
      </c>
      <c r="C28" s="69"/>
      <c r="D28" s="69"/>
      <c r="E28" s="69"/>
      <c r="F28" s="69"/>
      <c r="G28" s="77"/>
      <c r="H28" s="77"/>
      <c r="I28" s="77"/>
      <c r="J28" s="77"/>
      <c r="K28" s="78"/>
    </row>
    <row r="29" spans="1:12" ht="12.75" customHeight="1" x14ac:dyDescent="0.3">
      <c r="A29" s="506"/>
      <c r="B29" s="79"/>
      <c r="G29" s="465" t="s">
        <v>165</v>
      </c>
      <c r="H29" s="466"/>
      <c r="I29" s="466"/>
      <c r="J29" s="466"/>
      <c r="K29" s="467"/>
    </row>
    <row r="30" spans="1:12" ht="45" customHeight="1" x14ac:dyDescent="0.3">
      <c r="A30" s="507"/>
      <c r="B30" s="80"/>
      <c r="C30" s="81"/>
      <c r="D30" s="81"/>
      <c r="E30" s="81"/>
      <c r="F30" s="81"/>
      <c r="G30" s="81"/>
      <c r="H30" s="81"/>
      <c r="I30" s="81"/>
      <c r="J30" s="81"/>
      <c r="K30" s="82"/>
    </row>
    <row r="31" spans="1:12" ht="18" customHeight="1" x14ac:dyDescent="0.3">
      <c r="A31" s="66"/>
      <c r="K31" s="83"/>
    </row>
    <row r="32" spans="1:12" ht="30" customHeight="1" x14ac:dyDescent="0.35">
      <c r="A32" s="494" t="s">
        <v>166</v>
      </c>
      <c r="B32" s="495"/>
      <c r="C32" s="495"/>
      <c r="D32" s="495"/>
      <c r="E32" s="495"/>
      <c r="F32" s="495"/>
      <c r="G32" s="495"/>
      <c r="H32" s="495"/>
      <c r="I32" s="495"/>
      <c r="J32" s="495"/>
      <c r="K32" s="495"/>
      <c r="L32" s="63"/>
    </row>
    <row r="33" spans="1:11" ht="15" customHeight="1" x14ac:dyDescent="0.3">
      <c r="A33" s="496"/>
      <c r="B33" s="497"/>
      <c r="C33" s="497"/>
      <c r="D33" s="497"/>
      <c r="E33" s="497"/>
      <c r="F33" s="497"/>
      <c r="G33" s="497"/>
      <c r="H33" s="497"/>
      <c r="I33" s="497"/>
      <c r="J33" s="497"/>
      <c r="K33" s="498"/>
    </row>
    <row r="34" spans="1:11" ht="15" customHeight="1" x14ac:dyDescent="0.3">
      <c r="A34" s="499"/>
      <c r="B34" s="500"/>
      <c r="C34" s="500"/>
      <c r="D34" s="500"/>
      <c r="E34" s="500"/>
      <c r="F34" s="500"/>
      <c r="G34" s="500"/>
      <c r="H34" s="500"/>
      <c r="I34" s="500"/>
      <c r="J34" s="500"/>
      <c r="K34" s="501"/>
    </row>
    <row r="35" spans="1:11" ht="15" customHeight="1" x14ac:dyDescent="0.3">
      <c r="A35" s="499"/>
      <c r="B35" s="500"/>
      <c r="C35" s="500"/>
      <c r="D35" s="500"/>
      <c r="E35" s="500"/>
      <c r="F35" s="500"/>
      <c r="G35" s="500"/>
      <c r="H35" s="500"/>
      <c r="I35" s="500"/>
      <c r="J35" s="500"/>
      <c r="K35" s="501"/>
    </row>
    <row r="36" spans="1:11" ht="68.25" customHeight="1" x14ac:dyDescent="0.3">
      <c r="A36" s="502"/>
      <c r="B36" s="503"/>
      <c r="C36" s="503"/>
      <c r="D36" s="503"/>
      <c r="E36" s="503"/>
      <c r="F36" s="503"/>
      <c r="G36" s="503"/>
      <c r="H36" s="503"/>
      <c r="I36" s="503"/>
      <c r="J36" s="503"/>
      <c r="K36" s="504"/>
    </row>
    <row r="37" spans="1:11" ht="15" customHeight="1" x14ac:dyDescent="0.3"/>
    <row r="38" spans="1:11" ht="15" customHeight="1" x14ac:dyDescent="0.3"/>
    <row r="39" spans="1:11" ht="15" customHeight="1" x14ac:dyDescent="0.3"/>
    <row r="40" spans="1:11" ht="15" customHeight="1" x14ac:dyDescent="0.3"/>
    <row r="41" spans="1:11" ht="15" customHeight="1" x14ac:dyDescent="0.3"/>
    <row r="42" spans="1:11" ht="15" customHeight="1" x14ac:dyDescent="0.3"/>
    <row r="43" spans="1:11" ht="15" customHeight="1" x14ac:dyDescent="0.3"/>
    <row r="44" spans="1:11" ht="15" customHeight="1" x14ac:dyDescent="0.3"/>
    <row r="45" spans="1:11" ht="15" customHeight="1" x14ac:dyDescent="0.3"/>
    <row r="46" spans="1:11" ht="15" customHeight="1" x14ac:dyDescent="0.3"/>
    <row r="47" spans="1:11" ht="15" customHeight="1" x14ac:dyDescent="0.3"/>
    <row r="48" spans="1:11" ht="15" customHeight="1" x14ac:dyDescent="0.3"/>
  </sheetData>
  <mergeCells count="11">
    <mergeCell ref="G14:K14"/>
    <mergeCell ref="B9:K10"/>
    <mergeCell ref="B1:K1"/>
    <mergeCell ref="A32:K32"/>
    <mergeCell ref="A33:K36"/>
    <mergeCell ref="A19:A30"/>
    <mergeCell ref="G29:K29"/>
    <mergeCell ref="B24:K25"/>
    <mergeCell ref="B7:K8"/>
    <mergeCell ref="A2:A15"/>
    <mergeCell ref="A18:K18"/>
  </mergeCells>
  <phoneticPr fontId="0" type="noConversion"/>
  <printOptions horizontalCentered="1"/>
  <pageMargins left="0" right="0" top="0.39370078740157483" bottom="0.39370078740157483" header="0.31496062992125984" footer="0.31496062992125984"/>
  <pageSetup paperSize="9" orientation="portrait" horizontalDpi="300" verticalDpi="300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35E5B-7AC0-4E58-974E-818F8A045ECC}">
  <sheetPr>
    <pageSetUpPr fitToPage="1"/>
  </sheetPr>
  <dimension ref="A1:N43"/>
  <sheetViews>
    <sheetView showGridLines="0" view="pageBreakPreview" topLeftCell="A24" zoomScaleNormal="100" zoomScaleSheetLayoutView="100" workbookViewId="0">
      <selection activeCell="D46" sqref="D46"/>
    </sheetView>
  </sheetViews>
  <sheetFormatPr defaultRowHeight="13.2" x14ac:dyDescent="0.25"/>
  <cols>
    <col min="1" max="1" width="5" customWidth="1"/>
    <col min="2" max="2" width="3.6640625" bestFit="1" customWidth="1"/>
    <col min="3" max="3" width="7.5546875" customWidth="1"/>
    <col min="4" max="4" width="61.44140625" customWidth="1"/>
    <col min="5" max="5" width="6.5546875" customWidth="1"/>
    <col min="6" max="6" width="7.44140625" customWidth="1"/>
    <col min="7" max="7" width="8.6640625" customWidth="1"/>
    <col min="8" max="8" width="8.5546875" customWidth="1"/>
    <col min="9" max="9" width="10.33203125" customWidth="1"/>
    <col min="10" max="10" width="10.44140625" customWidth="1"/>
    <col min="11" max="11" width="4.88671875" style="241" customWidth="1"/>
    <col min="12" max="12" width="6.88671875" customWidth="1"/>
    <col min="13" max="13" width="8.33203125" customWidth="1"/>
    <col min="14" max="14" width="14.5546875" customWidth="1"/>
  </cols>
  <sheetData>
    <row r="1" spans="1:14" ht="27.75" customHeight="1" x14ac:dyDescent="0.25">
      <c r="A1" s="516" t="s">
        <v>218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</row>
    <row r="2" spans="1:14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56"/>
      <c r="L2" s="148"/>
      <c r="M2" s="148"/>
      <c r="N2" s="148"/>
    </row>
    <row r="3" spans="1:14" s="30" customFormat="1" ht="30" customHeight="1" x14ac:dyDescent="0.3">
      <c r="B3" s="409" t="s">
        <v>294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1"/>
    </row>
    <row r="4" spans="1:14" s="30" customFormat="1" ht="12.9" customHeight="1" x14ac:dyDescent="0.25">
      <c r="B4" s="149"/>
      <c r="C4" s="149"/>
      <c r="D4" s="149"/>
      <c r="E4" s="150"/>
      <c r="F4" s="150"/>
      <c r="G4" s="236"/>
      <c r="H4" s="236"/>
      <c r="I4" s="236"/>
      <c r="J4" s="153"/>
      <c r="K4" s="280"/>
      <c r="L4" s="397"/>
      <c r="M4" s="397"/>
    </row>
    <row r="5" spans="1:14" ht="18" customHeight="1" x14ac:dyDescent="0.25">
      <c r="B5" s="412" t="s">
        <v>26</v>
      </c>
      <c r="C5" s="372" t="s">
        <v>253</v>
      </c>
      <c r="D5" s="372"/>
      <c r="E5" s="372"/>
      <c r="F5" s="372"/>
      <c r="G5" s="372"/>
      <c r="H5" s="372"/>
      <c r="I5" s="258" t="s">
        <v>125</v>
      </c>
      <c r="J5" s="246">
        <v>811.13</v>
      </c>
      <c r="L5" s="153"/>
      <c r="M5" s="154"/>
    </row>
    <row r="6" spans="1:14" ht="18" customHeight="1" x14ac:dyDescent="0.25">
      <c r="B6" s="412"/>
      <c r="C6" s="372" t="s">
        <v>254</v>
      </c>
      <c r="D6" s="372"/>
      <c r="E6" s="372"/>
      <c r="F6" s="372"/>
      <c r="G6" s="372"/>
      <c r="H6" s="372"/>
      <c r="I6" s="258" t="s">
        <v>125</v>
      </c>
      <c r="J6" s="247">
        <f>J5+15%*J5</f>
        <v>932.79949999999997</v>
      </c>
      <c r="K6" s="156" t="s">
        <v>27</v>
      </c>
      <c r="L6" s="153"/>
      <c r="M6" s="154"/>
    </row>
    <row r="7" spans="1:14" ht="18" customHeight="1" x14ac:dyDescent="0.25">
      <c r="B7" s="412"/>
      <c r="C7" s="398" t="s">
        <v>257</v>
      </c>
      <c r="D7" s="399"/>
      <c r="E7" s="399"/>
      <c r="F7" s="216"/>
      <c r="G7" s="237" t="s">
        <v>258</v>
      </c>
      <c r="H7" s="237" t="s">
        <v>259</v>
      </c>
      <c r="I7" s="259"/>
      <c r="J7" s="248"/>
      <c r="K7" s="156"/>
      <c r="L7" s="153"/>
      <c r="M7" s="154"/>
    </row>
    <row r="8" spans="1:14" s="221" customFormat="1" ht="19.5" customHeight="1" x14ac:dyDescent="0.25">
      <c r="B8" s="412"/>
      <c r="C8" s="391" t="s">
        <v>266</v>
      </c>
      <c r="D8" s="392"/>
      <c r="E8" s="228" t="s">
        <v>255</v>
      </c>
      <c r="F8" s="242">
        <v>5</v>
      </c>
      <c r="G8" s="238">
        <v>0.1</v>
      </c>
      <c r="H8" s="225">
        <f>IF($F8&gt;=3,((5-$F8)/(5-3)*7%+($F8-3)/(5-3)*10%),($F8-2)*7%)</f>
        <v>0.1</v>
      </c>
      <c r="I8" s="270" t="s">
        <v>125</v>
      </c>
      <c r="J8" s="272">
        <f>IF(H8&gt;0,$J$6*H8,0)</f>
        <v>93.279949999999999</v>
      </c>
      <c r="K8" s="156" t="s">
        <v>27</v>
      </c>
      <c r="L8" s="223"/>
      <c r="M8" s="222"/>
    </row>
    <row r="9" spans="1:14" s="221" customFormat="1" ht="18" customHeight="1" x14ac:dyDescent="0.25">
      <c r="B9" s="412"/>
      <c r="C9" s="373" t="s">
        <v>267</v>
      </c>
      <c r="D9" s="374"/>
      <c r="E9" s="228"/>
      <c r="F9" s="224"/>
      <c r="G9" s="238"/>
      <c r="H9" s="220"/>
      <c r="I9" s="270"/>
      <c r="J9" s="272"/>
      <c r="K9" s="156"/>
      <c r="L9" s="223"/>
      <c r="M9" s="222"/>
    </row>
    <row r="10" spans="1:14" ht="27.75" customHeight="1" x14ac:dyDescent="0.25">
      <c r="B10" s="412"/>
      <c r="C10" s="226"/>
      <c r="D10" s="375" t="s">
        <v>262</v>
      </c>
      <c r="E10" s="375"/>
      <c r="F10" s="376"/>
      <c r="G10" s="239">
        <v>0.04</v>
      </c>
      <c r="H10" s="403">
        <v>0.1</v>
      </c>
      <c r="I10" s="400" t="s">
        <v>125</v>
      </c>
      <c r="J10" s="406">
        <f>H10*J6</f>
        <v>93.279949999999999</v>
      </c>
      <c r="K10" s="428" t="s">
        <v>27</v>
      </c>
      <c r="L10" s="148"/>
      <c r="M10" s="148"/>
    </row>
    <row r="11" spans="1:14" ht="27.75" customHeight="1" x14ac:dyDescent="0.25">
      <c r="B11" s="412"/>
      <c r="C11" s="227"/>
      <c r="D11" s="375" t="s">
        <v>265</v>
      </c>
      <c r="E11" s="375"/>
      <c r="F11" s="376"/>
      <c r="G11" s="238">
        <v>0.06</v>
      </c>
      <c r="H11" s="404"/>
      <c r="I11" s="401"/>
      <c r="J11" s="407"/>
      <c r="K11" s="428"/>
      <c r="L11" s="148"/>
      <c r="M11" s="148"/>
    </row>
    <row r="12" spans="1:14" ht="27.75" customHeight="1" x14ac:dyDescent="0.25">
      <c r="B12" s="412"/>
      <c r="C12" s="227"/>
      <c r="D12" s="375" t="s">
        <v>263</v>
      </c>
      <c r="E12" s="375"/>
      <c r="F12" s="376"/>
      <c r="G12" s="238">
        <v>0.08</v>
      </c>
      <c r="H12" s="404"/>
      <c r="I12" s="401"/>
      <c r="J12" s="407"/>
      <c r="K12" s="428"/>
      <c r="L12" s="148"/>
      <c r="M12" s="148"/>
    </row>
    <row r="13" spans="1:14" ht="27.75" customHeight="1" x14ac:dyDescent="0.25">
      <c r="B13" s="412"/>
      <c r="C13" s="227"/>
      <c r="D13" s="375" t="s">
        <v>264</v>
      </c>
      <c r="E13" s="375"/>
      <c r="F13" s="376"/>
      <c r="G13" s="238">
        <v>0.1</v>
      </c>
      <c r="H13" s="405"/>
      <c r="I13" s="402"/>
      <c r="J13" s="408"/>
      <c r="K13" s="428"/>
      <c r="L13" s="148"/>
      <c r="M13" s="148"/>
    </row>
    <row r="14" spans="1:14" ht="18" customHeight="1" x14ac:dyDescent="0.25">
      <c r="B14" s="413"/>
      <c r="C14" s="393" t="s">
        <v>261</v>
      </c>
      <c r="D14" s="394"/>
      <c r="E14" s="394"/>
      <c r="F14" s="394"/>
      <c r="G14" s="395"/>
      <c r="H14" s="395"/>
      <c r="I14" s="394"/>
      <c r="J14" s="415"/>
      <c r="K14" s="156"/>
      <c r="L14" s="148"/>
      <c r="M14" s="148"/>
    </row>
    <row r="15" spans="1:14" s="221" customFormat="1" ht="18" customHeight="1" x14ac:dyDescent="0.25">
      <c r="B15" s="412"/>
      <c r="C15" s="389" t="s">
        <v>268</v>
      </c>
      <c r="D15" s="390"/>
      <c r="E15" s="390"/>
      <c r="F15" s="233"/>
      <c r="G15" s="238">
        <v>7.0000000000000007E-2</v>
      </c>
      <c r="H15" s="244">
        <v>7.0000000000000007E-2</v>
      </c>
      <c r="I15" s="270" t="s">
        <v>125</v>
      </c>
      <c r="J15" s="272">
        <f>H15*$J$6</f>
        <v>65.29596500000001</v>
      </c>
      <c r="K15" s="156" t="s">
        <v>27</v>
      </c>
      <c r="L15" s="222"/>
      <c r="M15" s="222"/>
    </row>
    <row r="16" spans="1:14" s="221" customFormat="1" ht="23.25" customHeight="1" x14ac:dyDescent="0.25">
      <c r="B16" s="412"/>
      <c r="C16" s="391" t="s">
        <v>269</v>
      </c>
      <c r="D16" s="392"/>
      <c r="E16" s="392"/>
      <c r="F16" s="218"/>
      <c r="G16" s="238">
        <v>3.5000000000000003E-2</v>
      </c>
      <c r="H16" s="244">
        <v>3.5000000000000003E-2</v>
      </c>
      <c r="I16" s="270" t="s">
        <v>125</v>
      </c>
      <c r="J16" s="272">
        <f t="shared" ref="J16:J24" si="0">H16*$J$6</f>
        <v>32.647982500000005</v>
      </c>
      <c r="K16" s="156" t="s">
        <v>27</v>
      </c>
      <c r="L16" s="222"/>
      <c r="M16" s="222"/>
    </row>
    <row r="17" spans="2:13" s="221" customFormat="1" ht="23.25" customHeight="1" x14ac:dyDescent="0.25">
      <c r="B17" s="412"/>
      <c r="C17" s="391" t="s">
        <v>270</v>
      </c>
      <c r="D17" s="392"/>
      <c r="E17" s="392"/>
      <c r="F17" s="232"/>
      <c r="G17" s="238">
        <v>0.04</v>
      </c>
      <c r="H17" s="244">
        <v>0.04</v>
      </c>
      <c r="I17" s="270" t="s">
        <v>125</v>
      </c>
      <c r="J17" s="272">
        <f t="shared" si="0"/>
        <v>37.311979999999998</v>
      </c>
      <c r="K17" s="156"/>
      <c r="L17" s="222"/>
      <c r="M17" s="222"/>
    </row>
    <row r="18" spans="2:13" s="221" customFormat="1" ht="18" customHeight="1" x14ac:dyDescent="0.25">
      <c r="B18" s="412"/>
      <c r="C18" s="391" t="s">
        <v>271</v>
      </c>
      <c r="D18" s="392"/>
      <c r="E18" s="392"/>
      <c r="F18" s="234"/>
      <c r="G18" s="238">
        <v>0.1</v>
      </c>
      <c r="H18" s="244">
        <v>0.1</v>
      </c>
      <c r="I18" s="270" t="s">
        <v>125</v>
      </c>
      <c r="J18" s="272">
        <f t="shared" si="0"/>
        <v>93.279949999999999</v>
      </c>
      <c r="K18" s="156" t="s">
        <v>27</v>
      </c>
      <c r="L18" s="222"/>
      <c r="M18" s="222"/>
    </row>
    <row r="19" spans="2:13" s="221" customFormat="1" ht="27.75" customHeight="1" x14ac:dyDescent="0.25">
      <c r="B19" s="412"/>
      <c r="C19" s="391" t="s">
        <v>272</v>
      </c>
      <c r="D19" s="392"/>
      <c r="E19" s="392"/>
      <c r="F19" s="416"/>
      <c r="G19" s="238">
        <v>0.1</v>
      </c>
      <c r="H19" s="244">
        <v>0.1</v>
      </c>
      <c r="I19" s="258" t="s">
        <v>125</v>
      </c>
      <c r="J19" s="272">
        <f t="shared" si="0"/>
        <v>93.279949999999999</v>
      </c>
      <c r="K19" s="156" t="s">
        <v>27</v>
      </c>
      <c r="L19" s="222"/>
      <c r="M19" s="222"/>
    </row>
    <row r="20" spans="2:13" ht="18" customHeight="1" x14ac:dyDescent="0.25">
      <c r="B20" s="412"/>
      <c r="C20" s="381" t="s">
        <v>273</v>
      </c>
      <c r="D20" s="382"/>
      <c r="E20" s="382"/>
      <c r="F20" s="382"/>
      <c r="G20" s="243"/>
      <c r="H20" s="254"/>
      <c r="I20" s="260"/>
      <c r="J20" s="246"/>
      <c r="K20" s="156"/>
      <c r="L20" s="148"/>
      <c r="M20" s="148"/>
    </row>
    <row r="21" spans="2:13" s="119" customFormat="1" ht="18" customHeight="1" x14ac:dyDescent="0.25">
      <c r="B21" s="412"/>
      <c r="C21" s="227"/>
      <c r="D21" s="377" t="s">
        <v>275</v>
      </c>
      <c r="E21" s="377"/>
      <c r="F21" s="217"/>
      <c r="G21" s="235">
        <v>0.03</v>
      </c>
      <c r="H21" s="403">
        <v>8.5000000000000006E-2</v>
      </c>
      <c r="I21" s="486" t="s">
        <v>125</v>
      </c>
      <c r="J21" s="406">
        <f>H21*J6</f>
        <v>79.287957500000005</v>
      </c>
      <c r="K21" s="156"/>
      <c r="L21" s="157"/>
      <c r="M21" s="157"/>
    </row>
    <row r="22" spans="2:13" s="119" customFormat="1" ht="18" customHeight="1" x14ac:dyDescent="0.25">
      <c r="B22" s="412"/>
      <c r="C22" s="227"/>
      <c r="D22" s="377" t="s">
        <v>276</v>
      </c>
      <c r="E22" s="377"/>
      <c r="F22" s="217"/>
      <c r="G22" s="235">
        <v>5.5E-2</v>
      </c>
      <c r="H22" s="404"/>
      <c r="I22" s="401"/>
      <c r="J22" s="407"/>
      <c r="K22" s="156" t="s">
        <v>27</v>
      </c>
      <c r="L22" s="157"/>
      <c r="M22" s="157"/>
    </row>
    <row r="23" spans="2:13" s="119" customFormat="1" ht="18" customHeight="1" x14ac:dyDescent="0.25">
      <c r="B23" s="412"/>
      <c r="C23" s="227"/>
      <c r="D23" s="377" t="s">
        <v>241</v>
      </c>
      <c r="E23" s="377"/>
      <c r="F23" s="217"/>
      <c r="G23" s="230">
        <v>8.5000000000000006E-2</v>
      </c>
      <c r="H23" s="405"/>
      <c r="I23" s="402"/>
      <c r="J23" s="408"/>
      <c r="K23" s="158"/>
      <c r="L23" s="159"/>
      <c r="M23" s="159"/>
    </row>
    <row r="24" spans="2:13" ht="18" customHeight="1" x14ac:dyDescent="0.25">
      <c r="B24" s="412"/>
      <c r="C24" s="381" t="s">
        <v>274</v>
      </c>
      <c r="D24" s="382"/>
      <c r="E24" s="382"/>
      <c r="F24" s="215"/>
      <c r="G24" s="238">
        <v>0.08</v>
      </c>
      <c r="H24" s="244">
        <v>0.08</v>
      </c>
      <c r="I24" s="270" t="s">
        <v>125</v>
      </c>
      <c r="J24" s="246">
        <f t="shared" si="0"/>
        <v>74.623959999999997</v>
      </c>
      <c r="K24" s="158" t="s">
        <v>28</v>
      </c>
      <c r="L24" s="161"/>
      <c r="M24" s="162"/>
    </row>
    <row r="25" spans="2:13" ht="18" customHeight="1" x14ac:dyDescent="0.25">
      <c r="B25" s="412"/>
      <c r="C25" s="417" t="s">
        <v>256</v>
      </c>
      <c r="D25" s="417"/>
      <c r="E25" s="417"/>
      <c r="F25" s="417"/>
      <c r="G25" s="417"/>
      <c r="H25" s="417"/>
      <c r="I25" s="271" t="s">
        <v>125</v>
      </c>
      <c r="J25" s="247">
        <f>J6+J8+J10+J15+J16+J17+J18+J19+J21+J24</f>
        <v>1595.087145</v>
      </c>
      <c r="K25" s="158" t="s">
        <v>27</v>
      </c>
      <c r="L25" s="273" t="s">
        <v>286</v>
      </c>
      <c r="M25" s="274">
        <f>J6+J6*(G8+G13+G15+G16+G17+G18+G19+G23+G24)</f>
        <v>1595.087145</v>
      </c>
    </row>
    <row r="26" spans="2:13" ht="18" customHeight="1" x14ac:dyDescent="0.25">
      <c r="B26" s="148"/>
      <c r="C26" s="148"/>
      <c r="D26" s="148"/>
      <c r="E26" s="148"/>
      <c r="F26" s="148"/>
      <c r="G26" s="156"/>
      <c r="H26" s="255"/>
      <c r="I26" s="156"/>
      <c r="J26" s="249"/>
      <c r="K26" s="158"/>
      <c r="L26" s="161"/>
      <c r="M26" s="163"/>
    </row>
    <row r="27" spans="2:13" ht="18" customHeight="1" x14ac:dyDescent="0.25">
      <c r="B27" s="431" t="s">
        <v>29</v>
      </c>
      <c r="C27" s="381" t="s">
        <v>281</v>
      </c>
      <c r="D27" s="429"/>
      <c r="E27" s="429"/>
      <c r="F27" s="429"/>
      <c r="G27" s="429"/>
      <c r="H27" s="429"/>
      <c r="I27" s="429"/>
      <c r="J27" s="430"/>
      <c r="K27" s="158"/>
      <c r="L27" s="160"/>
      <c r="M27" s="160"/>
    </row>
    <row r="28" spans="2:13" s="221" customFormat="1" ht="18" customHeight="1" x14ac:dyDescent="0.25">
      <c r="B28" s="432"/>
      <c r="C28" s="262"/>
      <c r="D28" s="414" t="s">
        <v>278</v>
      </c>
      <c r="E28" s="414"/>
      <c r="F28" s="263"/>
      <c r="G28" s="229">
        <v>0.15</v>
      </c>
      <c r="H28" s="403">
        <v>0.15</v>
      </c>
      <c r="I28" s="400" t="s">
        <v>125</v>
      </c>
      <c r="J28" s="406">
        <f>H28*J25</f>
        <v>239.26307174999999</v>
      </c>
      <c r="K28" s="428" t="s">
        <v>27</v>
      </c>
      <c r="L28" s="264"/>
      <c r="M28" s="264"/>
    </row>
    <row r="29" spans="2:13" s="221" customFormat="1" ht="18" customHeight="1" x14ac:dyDescent="0.25">
      <c r="B29" s="432"/>
      <c r="C29" s="262"/>
      <c r="D29" s="414" t="s">
        <v>279</v>
      </c>
      <c r="E29" s="414"/>
      <c r="F29" s="263"/>
      <c r="G29" s="229">
        <v>0.14000000000000001</v>
      </c>
      <c r="H29" s="405"/>
      <c r="I29" s="402"/>
      <c r="J29" s="408"/>
      <c r="K29" s="428"/>
      <c r="L29" s="264"/>
      <c r="M29" s="264"/>
    </row>
    <row r="30" spans="2:13" s="221" customFormat="1" ht="18" customHeight="1" x14ac:dyDescent="0.25">
      <c r="B30" s="432"/>
      <c r="C30" s="386" t="s">
        <v>280</v>
      </c>
      <c r="D30" s="387"/>
      <c r="E30" s="387"/>
      <c r="F30" s="388"/>
      <c r="G30" s="251"/>
      <c r="H30" s="256"/>
      <c r="I30" s="257"/>
      <c r="J30" s="252"/>
      <c r="K30" s="158"/>
      <c r="L30" s="264"/>
      <c r="M30" s="264"/>
    </row>
    <row r="31" spans="2:13" s="221" customFormat="1" ht="18" customHeight="1" x14ac:dyDescent="0.25">
      <c r="B31" s="432"/>
      <c r="C31" s="418" t="s">
        <v>282</v>
      </c>
      <c r="D31" s="419"/>
      <c r="E31" s="245"/>
      <c r="F31" s="263"/>
      <c r="G31" s="229">
        <v>1.4999999999999999E-2</v>
      </c>
      <c r="H31" s="244">
        <v>1.4999999999999999E-2</v>
      </c>
      <c r="I31" s="270" t="s">
        <v>125</v>
      </c>
      <c r="J31" s="272">
        <f>H31*$J$25</f>
        <v>23.926307174999998</v>
      </c>
      <c r="K31" s="158" t="s">
        <v>27</v>
      </c>
      <c r="L31" s="264"/>
      <c r="M31" s="264"/>
    </row>
    <row r="32" spans="2:13" s="221" customFormat="1" ht="18" customHeight="1" x14ac:dyDescent="0.25">
      <c r="B32" s="432"/>
      <c r="C32" s="383" t="s">
        <v>283</v>
      </c>
      <c r="D32" s="384"/>
      <c r="E32" s="384"/>
      <c r="F32" s="265"/>
      <c r="G32" s="229">
        <v>0.05</v>
      </c>
      <c r="H32" s="244">
        <v>0.05</v>
      </c>
      <c r="I32" s="270" t="s">
        <v>125</v>
      </c>
      <c r="J32" s="272">
        <f>H32*$J$25</f>
        <v>79.754357249999998</v>
      </c>
      <c r="K32" s="158" t="s">
        <v>27</v>
      </c>
      <c r="L32" s="264"/>
      <c r="M32" s="264"/>
    </row>
    <row r="33" spans="2:13" s="221" customFormat="1" ht="26.1" customHeight="1" x14ac:dyDescent="0.25">
      <c r="B33" s="432"/>
      <c r="C33" s="379" t="s">
        <v>284</v>
      </c>
      <c r="D33" s="385"/>
      <c r="E33" s="385"/>
      <c r="F33" s="266"/>
      <c r="G33" s="229">
        <v>1.4999999999999999E-2</v>
      </c>
      <c r="H33" s="244">
        <v>1.4999999999999999E-2</v>
      </c>
      <c r="I33" s="270" t="s">
        <v>125</v>
      </c>
      <c r="J33" s="272">
        <f>H33*$J$25</f>
        <v>23.926307174999998</v>
      </c>
      <c r="K33" s="158" t="s">
        <v>27</v>
      </c>
      <c r="L33" s="267"/>
      <c r="M33" s="264"/>
    </row>
    <row r="34" spans="2:13" s="221" customFormat="1" ht="18" customHeight="1" x14ac:dyDescent="0.25">
      <c r="B34" s="433"/>
      <c r="C34" s="379" t="s">
        <v>285</v>
      </c>
      <c r="D34" s="380"/>
      <c r="E34" s="380"/>
      <c r="F34" s="265"/>
      <c r="G34" s="229">
        <v>0.02</v>
      </c>
      <c r="H34" s="244">
        <v>0.02</v>
      </c>
      <c r="I34" s="270" t="s">
        <v>125</v>
      </c>
      <c r="J34" s="272">
        <f>H34*$J$25</f>
        <v>31.901742899999999</v>
      </c>
      <c r="K34" s="158" t="s">
        <v>28</v>
      </c>
      <c r="L34" s="264"/>
      <c r="M34" s="268"/>
    </row>
    <row r="35" spans="2:13" s="221" customFormat="1" ht="18" customHeight="1" x14ac:dyDescent="0.25">
      <c r="B35" s="269"/>
      <c r="C35" s="269"/>
      <c r="D35" s="269"/>
      <c r="E35" s="269"/>
      <c r="F35" s="269"/>
      <c r="G35" s="269"/>
      <c r="H35" s="269"/>
      <c r="I35" s="269"/>
      <c r="J35" s="269"/>
      <c r="K35" s="279"/>
      <c r="L35" s="264"/>
      <c r="M35" s="268"/>
    </row>
    <row r="36" spans="2:13" s="221" customFormat="1" ht="18" customHeight="1" x14ac:dyDescent="0.25">
      <c r="B36" s="420" t="s">
        <v>277</v>
      </c>
      <c r="C36" s="421"/>
      <c r="D36" s="421"/>
      <c r="E36" s="421"/>
      <c r="F36" s="421"/>
      <c r="G36" s="421"/>
      <c r="H36" s="422"/>
      <c r="I36" s="271" t="s">
        <v>125</v>
      </c>
      <c r="J36" s="276">
        <f>J25+J28+J31+J32+J33+J34</f>
        <v>1993.8589312500001</v>
      </c>
      <c r="K36" s="158"/>
      <c r="L36" s="273" t="s">
        <v>286</v>
      </c>
      <c r="M36" s="274">
        <f>M25+M25*(G28+G31+G32+G33+G34)</f>
        <v>1993.8589312499998</v>
      </c>
    </row>
    <row r="37" spans="2:13" x14ac:dyDescent="0.25">
      <c r="B37" s="148"/>
      <c r="C37" s="165"/>
      <c r="D37" s="165"/>
      <c r="E37" s="165"/>
      <c r="F37" s="165"/>
      <c r="G37" s="240"/>
      <c r="H37" s="240"/>
      <c r="I37" s="261"/>
      <c r="J37" s="250"/>
      <c r="K37" s="158"/>
      <c r="L37" s="161"/>
      <c r="M37" s="162"/>
    </row>
    <row r="38" spans="2:13" ht="16.5" customHeight="1" x14ac:dyDescent="0.25">
      <c r="B38" s="426" t="s">
        <v>252</v>
      </c>
      <c r="C38" s="427"/>
      <c r="D38" s="427"/>
      <c r="E38" s="427"/>
      <c r="F38" s="427"/>
      <c r="G38" s="427"/>
      <c r="H38" s="275" t="s">
        <v>288</v>
      </c>
      <c r="I38" s="271" t="s">
        <v>125</v>
      </c>
      <c r="J38" s="247">
        <f>IF(H38="Sì",M38,0)</f>
        <v>530.80999999999995</v>
      </c>
      <c r="K38" s="158"/>
      <c r="L38" s="273" t="s">
        <v>290</v>
      </c>
      <c r="M38" s="274">
        <v>530.80999999999995</v>
      </c>
    </row>
    <row r="39" spans="2:13" ht="16.5" customHeight="1" x14ac:dyDescent="0.25"/>
    <row r="40" spans="2:13" ht="16.5" customHeight="1" x14ac:dyDescent="0.25">
      <c r="B40" s="423" t="s">
        <v>287</v>
      </c>
      <c r="C40" s="424"/>
      <c r="D40" s="424"/>
      <c r="E40" s="424"/>
      <c r="F40" s="424"/>
      <c r="G40" s="424"/>
      <c r="H40" s="425"/>
      <c r="I40" s="271" t="s">
        <v>125</v>
      </c>
      <c r="J40" s="247">
        <f>J36+J38</f>
        <v>2524.6689312500002</v>
      </c>
      <c r="K40" s="158"/>
      <c r="L40" s="273" t="s">
        <v>286</v>
      </c>
      <c r="M40" s="274">
        <f>M36+J38</f>
        <v>2524.6689312499998</v>
      </c>
    </row>
    <row r="41" spans="2:13" ht="12.75" customHeight="1" x14ac:dyDescent="0.25">
      <c r="B41" s="253"/>
      <c r="C41" s="253"/>
      <c r="D41" s="253"/>
      <c r="E41" s="253"/>
      <c r="F41" s="253"/>
      <c r="G41" s="253"/>
      <c r="H41" s="253"/>
      <c r="I41" s="261"/>
      <c r="J41" s="250"/>
      <c r="K41" s="158"/>
      <c r="L41" s="161"/>
      <c r="M41" s="162"/>
    </row>
    <row r="42" spans="2:13" ht="12.75" customHeight="1" x14ac:dyDescent="0.25">
      <c r="B42" s="253"/>
      <c r="C42" s="253"/>
      <c r="D42" s="253"/>
      <c r="E42" s="253"/>
      <c r="F42" s="253"/>
      <c r="G42" s="253"/>
      <c r="H42" s="253"/>
      <c r="I42" s="261"/>
      <c r="J42" s="250"/>
      <c r="K42" s="158"/>
      <c r="L42" s="161"/>
      <c r="M42" s="162"/>
    </row>
    <row r="43" spans="2:13" x14ac:dyDescent="0.25">
      <c r="B43" s="148"/>
      <c r="C43" s="148"/>
      <c r="D43" s="148"/>
      <c r="E43" s="148"/>
      <c r="F43" s="148"/>
      <c r="G43" s="378" t="s">
        <v>260</v>
      </c>
      <c r="H43" s="378"/>
      <c r="I43" s="378"/>
      <c r="J43" s="378"/>
      <c r="K43" s="158"/>
      <c r="L43" s="161"/>
      <c r="M43" s="160"/>
    </row>
  </sheetData>
  <sheetProtection algorithmName="SHA-512" hashValue="MGCYDQVTB0M5nRn/zt3jaELNVLmlSx8GesRhWqjYVPgFCq87TOsZb8ZZ1bXkgeSXRT9XYNB5LZi+XAIdHVXQdg==" saltValue="Ge4m7lFwbw562ovmvLkPGg==" spinCount="100000" sheet="1" formatCells="0" formatColumns="0" formatRows="0" insertRows="0"/>
  <mergeCells count="52">
    <mergeCell ref="K10:K13"/>
    <mergeCell ref="B36:H36"/>
    <mergeCell ref="B38:G38"/>
    <mergeCell ref="B40:H40"/>
    <mergeCell ref="G43:J43"/>
    <mergeCell ref="I21:I23"/>
    <mergeCell ref="K28:K29"/>
    <mergeCell ref="H21:H23"/>
    <mergeCell ref="J21:J23"/>
    <mergeCell ref="D23:E23"/>
    <mergeCell ref="I14:J14"/>
    <mergeCell ref="C20:F20"/>
    <mergeCell ref="C24:E24"/>
    <mergeCell ref="C25:H25"/>
    <mergeCell ref="B27:B34"/>
    <mergeCell ref="C27:J27"/>
    <mergeCell ref="H28:H29"/>
    <mergeCell ref="I28:I29"/>
    <mergeCell ref="J28:J29"/>
    <mergeCell ref="D28:E28"/>
    <mergeCell ref="C32:E32"/>
    <mergeCell ref="C33:E33"/>
    <mergeCell ref="C31:D31"/>
    <mergeCell ref="C34:E34"/>
    <mergeCell ref="D22:E22"/>
    <mergeCell ref="D10:F10"/>
    <mergeCell ref="D11:F11"/>
    <mergeCell ref="D12:F12"/>
    <mergeCell ref="D13:F13"/>
    <mergeCell ref="C14:D14"/>
    <mergeCell ref="E14:F14"/>
    <mergeCell ref="D21:E21"/>
    <mergeCell ref="C15:E15"/>
    <mergeCell ref="C19:F19"/>
    <mergeCell ref="D29:E29"/>
    <mergeCell ref="C30:F30"/>
    <mergeCell ref="A1:N1"/>
    <mergeCell ref="C9:D9"/>
    <mergeCell ref="C16:E16"/>
    <mergeCell ref="C17:E17"/>
    <mergeCell ref="C18:E18"/>
    <mergeCell ref="B3:M3"/>
    <mergeCell ref="L4:M4"/>
    <mergeCell ref="B5:B25"/>
    <mergeCell ref="C6:H6"/>
    <mergeCell ref="C7:E7"/>
    <mergeCell ref="H10:H13"/>
    <mergeCell ref="I10:I13"/>
    <mergeCell ref="J10:J13"/>
    <mergeCell ref="C5:H5"/>
    <mergeCell ref="C8:D8"/>
    <mergeCell ref="G14:H14"/>
  </mergeCells>
  <phoneticPr fontId="35" type="noConversion"/>
  <dataValidations count="4">
    <dataValidation type="list" allowBlank="1" showInputMessage="1" showErrorMessage="1" sqref="H10:H13" xr:uid="{BF4F5F09-D42E-41DB-BD61-73CCFC42D6A5}">
      <formula1>APE</formula1>
    </dataValidation>
    <dataValidation type="list" allowBlank="1" showInputMessage="1" showErrorMessage="1" sqref="H21:H23" xr:uid="{48C92EF3-99CE-4051-A356-08CD9040B629}">
      <formula1>sismica</formula1>
    </dataValidation>
    <dataValidation type="list" allowBlank="1" showInputMessage="1" showErrorMessage="1" sqref="H28:H29" xr:uid="{52A5F766-A10D-495C-A797-898EB9BF6703}">
      <formula1>SOGLIA</formula1>
    </dataValidation>
    <dataValidation type="list" allowBlank="1" showInputMessage="1" showErrorMessage="1" sqref="H38" xr:uid="{47620548-78AE-49DD-B0A1-94393EC61BBA}">
      <formula1>acquisto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68" orientation="landscape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16</vt:i4>
      </vt:variant>
    </vt:vector>
  </HeadingPairs>
  <TitlesOfParts>
    <vt:vector size="29" baseType="lpstr">
      <vt:lpstr>ARI 1-2</vt:lpstr>
      <vt:lpstr>ARI 3</vt:lpstr>
      <vt:lpstr>ARI 4</vt:lpstr>
      <vt:lpstr>ARI 5</vt:lpstr>
      <vt:lpstr>ARI 6</vt:lpstr>
      <vt:lpstr>ARV 4 </vt:lpstr>
      <vt:lpstr>ARV 5</vt:lpstr>
      <vt:lpstr>ARV 6</vt:lpstr>
      <vt:lpstr>ARF 4</vt:lpstr>
      <vt:lpstr>ARF 5</vt:lpstr>
      <vt:lpstr>ARF 6-7</vt:lpstr>
      <vt:lpstr>ARF 8</vt:lpstr>
      <vt:lpstr>Foglio1</vt:lpstr>
      <vt:lpstr>acquisto</vt:lpstr>
      <vt:lpstr>APE</vt:lpstr>
      <vt:lpstr>'ARF 4'!Area_stampa</vt:lpstr>
      <vt:lpstr>'ARF 5'!Area_stampa</vt:lpstr>
      <vt:lpstr>'ARF 6-7'!Area_stampa</vt:lpstr>
      <vt:lpstr>'ARF 8'!Area_stampa</vt:lpstr>
      <vt:lpstr>'ARI 1-2'!Area_stampa</vt:lpstr>
      <vt:lpstr>'ARI 3'!Area_stampa</vt:lpstr>
      <vt:lpstr>'ARI 4'!Area_stampa</vt:lpstr>
      <vt:lpstr>'ARI 5'!Area_stampa</vt:lpstr>
      <vt:lpstr>'ARI 6'!Area_stampa</vt:lpstr>
      <vt:lpstr>'ARV 4 '!Area_stampa</vt:lpstr>
      <vt:lpstr>'ARV 5'!Area_stampa</vt:lpstr>
      <vt:lpstr>'ARV 6'!Area_stampa</vt:lpstr>
      <vt:lpstr>sismica</vt:lpstr>
      <vt:lpstr>SOGLIA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QTE</dc:title>
  <dc:subject>Nuove costruzioni</dc:subject>
  <dc:creator>arch. Angelo Stanisci</dc:creator>
  <cp:lastModifiedBy>Maria Maddalena Marrese</cp:lastModifiedBy>
  <cp:revision>1</cp:revision>
  <cp:lastPrinted>2018-10-23T08:50:57Z</cp:lastPrinted>
  <dcterms:created xsi:type="dcterms:W3CDTF">1998-08-24T07:15:11Z</dcterms:created>
  <dcterms:modified xsi:type="dcterms:W3CDTF">2024-10-10T13:39:32Z</dcterms:modified>
</cp:coreProperties>
</file>